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1 Instructions" sheetId="1" r:id="rId1"/>
    <sheet name="#2 Tank Capacities" sheetId="2" r:id="rId2"/>
    <sheet name="#3 Single Tank " sheetId="3" r:id="rId3"/>
    <sheet name="#4 Multi Tank " sheetId="4" r:id="rId4"/>
    <sheet name="#5 Dike Pad Detail" sheetId="5" r:id="rId5"/>
  </sheets>
  <definedNames>
    <definedName name="_xlnm.Print_Area" localSheetId="0">'#1 Instructions'!$A$2:$J$50</definedName>
    <definedName name="_xlnm.Print_Area" localSheetId="1">'#2 Tank Capacities'!$B$2:$M$35</definedName>
    <definedName name="_xlnm.Print_Area" localSheetId="2">'#3 Single Tank '!$B$2:$M$42</definedName>
    <definedName name="_xlnm.Print_Area" localSheetId="3">'#4 Multi Tank '!$B$2:$P$41</definedName>
    <definedName name="_xlnm.Print_Area" localSheetId="4">'#5 Dike Pad Detail'!$B$5:$P$80</definedName>
  </definedNames>
  <calcPr fullCalcOnLoad="1"/>
</workbook>
</file>

<file path=xl/sharedStrings.xml><?xml version="1.0" encoding="utf-8"?>
<sst xmlns="http://schemas.openxmlformats.org/spreadsheetml/2006/main" count="271" uniqueCount="169">
  <si>
    <t>Barrels</t>
  </si>
  <si>
    <t>Diameter</t>
  </si>
  <si>
    <t>Height</t>
  </si>
  <si>
    <t>Capacity</t>
  </si>
  <si>
    <t>Feet</t>
  </si>
  <si>
    <t>Meters</t>
  </si>
  <si>
    <t>Gallons (US)</t>
  </si>
  <si>
    <t>Gallons (UK)</t>
  </si>
  <si>
    <t>Cubic Yards</t>
  </si>
  <si>
    <t>Cubic Meters</t>
  </si>
  <si>
    <t>Cubic Feet</t>
  </si>
  <si>
    <t>User add tank capacity as required</t>
  </si>
  <si>
    <t>A</t>
  </si>
  <si>
    <t>B</t>
  </si>
  <si>
    <t>Single Tank in Single Dike Area</t>
  </si>
  <si>
    <t>Multiple Tanks in Single Dike Area</t>
  </si>
  <si>
    <t>B1</t>
  </si>
  <si>
    <t>`</t>
  </si>
  <si>
    <t xml:space="preserve">Tank Diameter - </t>
  </si>
  <si>
    <t>Pad Height</t>
  </si>
  <si>
    <t xml:space="preserve"> Effective Tank Pad Diameter</t>
  </si>
  <si>
    <t>Dike Height</t>
  </si>
  <si>
    <t>(Same in East/West direction)</t>
  </si>
  <si>
    <t>Tank &amp; Dike Calculation Sheet</t>
  </si>
  <si>
    <t>3 Feet Min.</t>
  </si>
  <si>
    <t xml:space="preserve">1 Meter Min. </t>
  </si>
  <si>
    <t>"X"</t>
  </si>
  <si>
    <t>Crown Walkway</t>
  </si>
  <si>
    <t>"Freeboard" This is the safety space for Rain or Fire Water volume</t>
  </si>
  <si>
    <t>Dike Width Calculation Detail</t>
  </si>
  <si>
    <t>Minimum Toe to Toe Dike width</t>
  </si>
  <si>
    <t>Item</t>
  </si>
  <si>
    <t>Imperial</t>
  </si>
  <si>
    <t>Metric</t>
  </si>
  <si>
    <t xml:space="preserve">Recommended = </t>
  </si>
  <si>
    <t xml:space="preserve">Actual = </t>
  </si>
  <si>
    <t xml:space="preserve">Walkway </t>
  </si>
  <si>
    <t xml:space="preserve">1 To </t>
  </si>
  <si>
    <t>Required Angle Ratio</t>
  </si>
  <si>
    <t xml:space="preserve">Total  = </t>
  </si>
  <si>
    <t xml:space="preserve">Angle of Repose Ratio      Example- 1:1, 1:1.5, 1:2 </t>
  </si>
  <si>
    <t>Tank &amp; Dike Calculation Sheet #1</t>
  </si>
  <si>
    <r>
      <t xml:space="preserve"> </t>
    </r>
    <r>
      <rPr>
        <sz val="10"/>
        <color indexed="10"/>
        <rFont val="Arial"/>
        <family val="2"/>
      </rPr>
      <t>#1</t>
    </r>
    <r>
      <rPr>
        <sz val="10"/>
        <rFont val="Arial"/>
        <family val="0"/>
      </rPr>
      <t xml:space="preserve"> Project - </t>
    </r>
  </si>
  <si>
    <r>
      <t>#2</t>
    </r>
    <r>
      <rPr>
        <sz val="10"/>
        <rFont val="Arial"/>
        <family val="0"/>
      </rPr>
      <t xml:space="preserve"> Tank Number</t>
    </r>
  </si>
  <si>
    <r>
      <t>#3</t>
    </r>
    <r>
      <rPr>
        <sz val="10"/>
        <rFont val="Arial"/>
        <family val="0"/>
      </rPr>
      <t xml:space="preserve"> By</t>
    </r>
  </si>
  <si>
    <r>
      <t>#4</t>
    </r>
    <r>
      <rPr>
        <sz val="10"/>
        <rFont val="Arial"/>
        <family val="0"/>
      </rPr>
      <t xml:space="preserve"> Date</t>
    </r>
  </si>
  <si>
    <t>Largest Tank</t>
  </si>
  <si>
    <t>Smaller Tank (s)</t>
  </si>
  <si>
    <r>
      <t xml:space="preserve"> </t>
    </r>
    <r>
      <rPr>
        <sz val="10"/>
        <color indexed="10"/>
        <rFont val="Arial"/>
        <family val="2"/>
      </rPr>
      <t xml:space="preserve">#1 </t>
    </r>
    <r>
      <rPr>
        <sz val="10"/>
        <rFont val="Arial"/>
        <family val="0"/>
      </rPr>
      <t xml:space="preserve">Project - </t>
    </r>
  </si>
  <si>
    <t>Pad</t>
  </si>
  <si>
    <t>15 ft or 5m Min.</t>
  </si>
  <si>
    <t>Area</t>
  </si>
  <si>
    <t>Tank and Dike Work Book</t>
  </si>
  <si>
    <t>Instructions and Notes</t>
  </si>
  <si>
    <t>Tank Pad</t>
  </si>
  <si>
    <t xml:space="preserve">Volume (110%) </t>
  </si>
  <si>
    <t>#8</t>
  </si>
  <si>
    <t>#9</t>
  </si>
  <si>
    <r>
      <t xml:space="preserve">#5 </t>
    </r>
    <r>
      <rPr>
        <sz val="8"/>
        <rFont val="Arial"/>
        <family val="0"/>
      </rPr>
      <t>Height (Information only)</t>
    </r>
  </si>
  <si>
    <t>#6</t>
  </si>
  <si>
    <r>
      <t xml:space="preserve">#7 </t>
    </r>
    <r>
      <rPr>
        <sz val="8"/>
        <rFont val="Arial"/>
        <family val="0"/>
      </rPr>
      <t>Diameter</t>
    </r>
  </si>
  <si>
    <t>Total Volume Required (*)</t>
  </si>
  <si>
    <t>(*) Total Volume required includes Tank contents plus Pad displacement volume.</t>
  </si>
  <si>
    <t>Minimum Toe of Dike to Crown of Dike if Dike area is square    (North/South direction)</t>
  </si>
  <si>
    <t>Dike Containment Area</t>
  </si>
  <si>
    <t>Minimum Dike surface area</t>
  </si>
  <si>
    <t>#10</t>
  </si>
  <si>
    <t>Min. Req'd Length/Width</t>
  </si>
  <si>
    <t>decimal of feet</t>
  </si>
  <si>
    <t>This dimension "X" is determined by the "Angle of Repose" for the material used for the Dike. Concrete wall would be 1:0 ratio but desert sand might be 1:3 ratio.  You must talk to Civil to get guidance.</t>
  </si>
  <si>
    <t>#1</t>
  </si>
  <si>
    <t>#2</t>
  </si>
  <si>
    <t>#3</t>
  </si>
  <si>
    <t>decimal of meter</t>
  </si>
  <si>
    <r>
      <t>Dim</t>
    </r>
    <r>
      <rPr>
        <b/>
        <sz val="8"/>
        <rFont val="Arial"/>
        <family val="0"/>
      </rPr>
      <t xml:space="preserve"> "Y" </t>
    </r>
  </si>
  <si>
    <r>
      <t xml:space="preserve">Dim. </t>
    </r>
    <r>
      <rPr>
        <b/>
        <sz val="8"/>
        <rFont val="Arial"/>
        <family val="0"/>
      </rPr>
      <t>"Z"</t>
    </r>
    <r>
      <rPr>
        <sz val="8"/>
        <rFont val="Arial"/>
        <family val="0"/>
      </rPr>
      <t xml:space="preserve"> </t>
    </r>
  </si>
  <si>
    <t xml:space="preserve">Dimension "Y" </t>
  </si>
  <si>
    <t>Note: For Total Outside Toe to Outside Toe Dimension add dim "Y" &amp; "Z" from Sheet #5</t>
  </si>
  <si>
    <t>Smaller Tks.</t>
  </si>
  <si>
    <t>C1</t>
  </si>
  <si>
    <t>C2</t>
  </si>
  <si>
    <t>C3</t>
  </si>
  <si>
    <t>C4</t>
  </si>
  <si>
    <t>C5</t>
  </si>
  <si>
    <r>
      <t xml:space="preserve">#2 </t>
    </r>
    <r>
      <rPr>
        <sz val="10"/>
        <rFont val="Arial"/>
        <family val="0"/>
      </rPr>
      <t>Tank Numbers</t>
    </r>
  </si>
  <si>
    <t>Dike Profile</t>
  </si>
  <si>
    <t>Largest Tk.</t>
  </si>
  <si>
    <r>
      <t>#7</t>
    </r>
    <r>
      <rPr>
        <sz val="8"/>
        <rFont val="Arial"/>
        <family val="0"/>
      </rPr>
      <t xml:space="preserve"> Diameter</t>
    </r>
  </si>
  <si>
    <r>
      <t xml:space="preserve">#6 </t>
    </r>
    <r>
      <rPr>
        <sz val="8"/>
        <rFont val="Arial"/>
        <family val="0"/>
      </rPr>
      <t>Barrels</t>
    </r>
  </si>
  <si>
    <t>Minimum Length</t>
  </si>
  <si>
    <r>
      <t>#5</t>
    </r>
    <r>
      <rPr>
        <sz val="8"/>
        <rFont val="Arial"/>
        <family val="0"/>
      </rPr>
      <t xml:space="preserve"> Height(Optional)</t>
    </r>
  </si>
  <si>
    <t>Page 1</t>
  </si>
  <si>
    <t>Page 2</t>
  </si>
  <si>
    <t>Radius</t>
  </si>
  <si>
    <t xml:space="preserve">Tank Wall  </t>
  </si>
  <si>
    <t>Tank Bottom</t>
  </si>
  <si>
    <t>Tank Diameter</t>
  </si>
  <si>
    <t>Pad Slope</t>
  </si>
  <si>
    <t>Pad Apron</t>
  </si>
  <si>
    <t>Smaller multiple Tks.</t>
  </si>
  <si>
    <t>The information shown here is based on API Standard Storage Tanks commonly used in Tank Farm installations.</t>
  </si>
  <si>
    <r>
      <t>User add data as required in yellow boxes (</t>
    </r>
    <r>
      <rPr>
        <sz val="8"/>
        <color indexed="10"/>
        <rFont val="Arial"/>
        <family val="2"/>
      </rPr>
      <t>#1, #2 &amp; #3</t>
    </r>
    <r>
      <rPr>
        <sz val="8"/>
        <rFont val="Arial"/>
        <family val="0"/>
      </rPr>
      <t>) if provided data is not applicable</t>
    </r>
  </si>
  <si>
    <t>C5 (m)</t>
  </si>
  <si>
    <t>C5 (Ft)</t>
  </si>
  <si>
    <t>C1 (Ft)</t>
  </si>
  <si>
    <t>C1 (m)</t>
  </si>
  <si>
    <t>C2 (Ft)</t>
  </si>
  <si>
    <t>C2 (m)</t>
  </si>
  <si>
    <t>C3 (Ft)</t>
  </si>
  <si>
    <t>C3(m)</t>
  </si>
  <si>
    <t>C4 (ft)</t>
  </si>
  <si>
    <t>C4 (m)</t>
  </si>
  <si>
    <t>B1 (Ft)</t>
  </si>
  <si>
    <t>B1 (m)</t>
  </si>
  <si>
    <t>B (Ft)</t>
  </si>
  <si>
    <t>B (m)</t>
  </si>
  <si>
    <t>If Single Tank</t>
  </si>
  <si>
    <t>Largest If Multiple Tank</t>
  </si>
  <si>
    <t>Radius Sq.</t>
  </si>
  <si>
    <t>Cu. Meters</t>
  </si>
  <si>
    <t xml:space="preserve">Pad Volume for multiple Tanks </t>
  </si>
  <si>
    <t>Volume (Single Tank)</t>
  </si>
  <si>
    <t>Pad Volume</t>
  </si>
  <si>
    <t>See Sheet #5</t>
  </si>
  <si>
    <t>Displacement Volume of smaller Multi-Tank</t>
  </si>
  <si>
    <t xml:space="preserve">Volume </t>
  </si>
  <si>
    <t>Tank #</t>
  </si>
  <si>
    <t>Area (sq. Ft.)</t>
  </si>
  <si>
    <t>Total</t>
  </si>
  <si>
    <t>Cu. Ft</t>
  </si>
  <si>
    <t>Selected Width</t>
  </si>
  <si>
    <t>See Sht. #5 for Dike Height</t>
  </si>
  <si>
    <t xml:space="preserve">Volume Largest Tank = </t>
  </si>
  <si>
    <t xml:space="preserve">Displacement Volume of Smaller Tanks = </t>
  </si>
  <si>
    <t xml:space="preserve">Displacement Volume of Pads = </t>
  </si>
  <si>
    <t xml:space="preserve">Total Volume of Containment area = </t>
  </si>
  <si>
    <t xml:space="preserve">Minimum Width must include Largest Tank Pad Dia + Maintence between the Dike &amp; Pad    </t>
  </si>
  <si>
    <t>Maint. Clearance</t>
  </si>
  <si>
    <t>15 Feet</t>
  </si>
  <si>
    <t>5 Meters</t>
  </si>
  <si>
    <t>Pad Volume Calculation Detail</t>
  </si>
  <si>
    <r>
      <t>Purpose:</t>
    </r>
    <r>
      <rPr>
        <sz val="8"/>
        <rFont val="Arial"/>
        <family val="0"/>
      </rPr>
      <t xml:space="preserve"> This Excel Work Book was created to assist the Plant Layout Designer with a task that can be complicated, filled with potential error and take a lot of time.  The goal is to reduce costs by reducing time and improving quality.</t>
    </r>
  </si>
  <si>
    <r>
      <t>Application:</t>
    </r>
    <r>
      <rPr>
        <sz val="8"/>
        <rFont val="Arial"/>
        <family val="0"/>
      </rPr>
      <t xml:space="preserve"> This Work Book can be used for single tank within a single containment area or can be used for multiple tanks within a single containment area.</t>
    </r>
  </si>
  <si>
    <r>
      <t>For Single Tank Installation:</t>
    </r>
    <r>
      <rPr>
        <sz val="8"/>
        <rFont val="Arial"/>
        <family val="0"/>
      </rPr>
      <t xml:space="preserve"> Use Sheet #3.  Enter all the data required (and Optional) Data in the "Yellow" user entry boxes.  The Form and the built-in formulas will do the work for you.</t>
    </r>
  </si>
  <si>
    <r>
      <t>For Multiple Tank Installation:</t>
    </r>
    <r>
      <rPr>
        <sz val="8"/>
        <rFont val="Arial"/>
        <family val="0"/>
      </rPr>
      <t xml:space="preserve"> Use Sheet #4.  Enter all the data required (and Optional) Data in the "Yellow" user entry boxes.  The Form and the built-in formulas will do most of the work for you.  With this grouping you must select and enter a choice for the "Width" of the Containment Area.  This is a "Trial and Error" method until you get the shape that fits the project needs. </t>
    </r>
  </si>
  <si>
    <r>
      <t>Quitting and Closing:</t>
    </r>
    <r>
      <rPr>
        <sz val="8"/>
        <rFont val="Arial"/>
        <family val="0"/>
      </rPr>
      <t xml:space="preserve"> It is recommended that before closing the program that Copies of all Sheets be printed out for all Tank configurations completed.  When closing the program do not save the data.  This will allow you to start with a clean Work Book for the next Tank configuration.</t>
    </r>
  </si>
  <si>
    <r>
      <t>Contents:</t>
    </r>
    <r>
      <rPr>
        <sz val="8"/>
        <rFont val="Arial"/>
        <family val="0"/>
      </rPr>
      <t xml:space="preserve"> There are five (5) sheets included. Sheet "1 (this sheet) is the instructions and Notes.  Sheet #2 is a list of some of the most common API Storage Tank sizes.  Space is included so the user can record other sizes consistent with project specific requirements.  Sheet #3 is the work sheet for the Single Tank application.  Sheet #4 is the work Sheet for the multiple tank application. Sheet #5 is a two page work sheet: Page 1 is for the Dike Detail and page 2 is for the Tank Pad Detail.</t>
    </r>
  </si>
  <si>
    <r>
      <t>Tank Data:</t>
    </r>
    <r>
      <rPr>
        <sz val="8"/>
        <rFont val="Arial"/>
        <family val="0"/>
      </rPr>
      <t xml:space="preserve"> A) Collect a list of Tanks for the Project. This list must include the sizes (in Barrels), the Tank Types and the Commodities.  B) Determine if there is a Local or Client imposed Code that defines Grouping or separation of Tank types or Commodities.  If there are Tanks on the project list that are not included on Sheet #2 then add them in the "Yellow" spaces provided and in this case only hit "Save".</t>
    </r>
  </si>
  <si>
    <t xml:space="preserve">Note: </t>
  </si>
  <si>
    <t>Each Sheet of this Work Book is Password protected. In order to make a change to a "cell" that is not "Yellow" the Sheet must be "unprotected" using the password.  This Password will be furnished on request.</t>
  </si>
  <si>
    <t xml:space="preserve">Dimension "Z" </t>
  </si>
  <si>
    <t>Max selected Dike height</t>
  </si>
  <si>
    <t>#4</t>
  </si>
  <si>
    <r>
      <t>#5</t>
    </r>
    <r>
      <rPr>
        <sz val="10"/>
        <rFont val="Arial"/>
        <family val="2"/>
      </rPr>
      <t xml:space="preserve"> </t>
    </r>
    <r>
      <rPr>
        <sz val="8"/>
        <rFont val="Arial"/>
        <family val="0"/>
      </rPr>
      <t>Apron</t>
    </r>
  </si>
  <si>
    <r>
      <t>#6</t>
    </r>
    <r>
      <rPr>
        <sz val="8"/>
        <rFont val="Arial"/>
        <family val="0"/>
      </rPr>
      <t xml:space="preserve"> Slope</t>
    </r>
  </si>
  <si>
    <r>
      <t xml:space="preserve">#7 </t>
    </r>
    <r>
      <rPr>
        <sz val="8"/>
        <rFont val="Arial"/>
        <family val="0"/>
      </rPr>
      <t>Height</t>
    </r>
  </si>
  <si>
    <r>
      <t xml:space="preserve">The user must fill in appropriate data in the "Yellow" boxes at No. </t>
    </r>
    <r>
      <rPr>
        <b/>
        <sz val="8"/>
        <color indexed="10"/>
        <rFont val="Arial"/>
        <family val="2"/>
      </rPr>
      <t>1</t>
    </r>
    <r>
      <rPr>
        <sz val="8"/>
        <rFont val="Arial"/>
        <family val="0"/>
      </rPr>
      <t xml:space="preserve">, </t>
    </r>
    <r>
      <rPr>
        <b/>
        <sz val="8"/>
        <color indexed="10"/>
        <rFont val="Arial"/>
        <family val="2"/>
      </rPr>
      <t>2</t>
    </r>
    <r>
      <rPr>
        <sz val="8"/>
        <rFont val="Arial"/>
        <family val="0"/>
      </rPr>
      <t xml:space="preserve"> , </t>
    </r>
    <r>
      <rPr>
        <b/>
        <sz val="8"/>
        <color indexed="10"/>
        <rFont val="Arial"/>
        <family val="2"/>
      </rPr>
      <t>3</t>
    </r>
    <r>
      <rPr>
        <sz val="8"/>
        <rFont val="Arial"/>
        <family val="0"/>
      </rPr>
      <t xml:space="preserve"> and </t>
    </r>
    <r>
      <rPr>
        <b/>
        <sz val="8"/>
        <color indexed="10"/>
        <rFont val="Arial"/>
        <family val="2"/>
      </rPr>
      <t>4</t>
    </r>
  </si>
  <si>
    <r>
      <t xml:space="preserve">The user must fill in appropriate data in the "Yellow" boxes at No. </t>
    </r>
    <r>
      <rPr>
        <b/>
        <sz val="8"/>
        <color indexed="10"/>
        <rFont val="Arial"/>
        <family val="2"/>
      </rPr>
      <t>5</t>
    </r>
    <r>
      <rPr>
        <sz val="8"/>
        <rFont val="Arial"/>
        <family val="0"/>
      </rPr>
      <t xml:space="preserve">, </t>
    </r>
    <r>
      <rPr>
        <b/>
        <sz val="8"/>
        <color indexed="10"/>
        <rFont val="Arial"/>
        <family val="2"/>
      </rPr>
      <t>6</t>
    </r>
    <r>
      <rPr>
        <sz val="8"/>
        <rFont val="Arial"/>
        <family val="0"/>
      </rPr>
      <t xml:space="preserve"> and </t>
    </r>
    <r>
      <rPr>
        <b/>
        <sz val="8"/>
        <color indexed="10"/>
        <rFont val="Arial"/>
        <family val="2"/>
      </rPr>
      <t>7</t>
    </r>
  </si>
  <si>
    <t>From Sheet #5 for Dike Details</t>
  </si>
  <si>
    <t>From Sheet #5 Pad Details</t>
  </si>
  <si>
    <r>
      <t xml:space="preserve">The user only fills in data in the appropriate "Yellow" boxes. No. </t>
    </r>
    <r>
      <rPr>
        <sz val="8"/>
        <color indexed="10"/>
        <rFont val="Arial"/>
        <family val="0"/>
      </rPr>
      <t>1</t>
    </r>
    <r>
      <rPr>
        <sz val="8"/>
        <rFont val="Arial"/>
        <family val="0"/>
      </rPr>
      <t xml:space="preserve">, </t>
    </r>
    <r>
      <rPr>
        <sz val="8"/>
        <color indexed="10"/>
        <rFont val="Arial"/>
        <family val="0"/>
      </rPr>
      <t>2,</t>
    </r>
    <r>
      <rPr>
        <sz val="8"/>
        <rFont val="Arial"/>
        <family val="0"/>
      </rPr>
      <t xml:space="preserve"> </t>
    </r>
    <r>
      <rPr>
        <sz val="8"/>
        <color indexed="10"/>
        <rFont val="Arial"/>
        <family val="0"/>
      </rPr>
      <t xml:space="preserve">3, 4, 5 (optional), 6, 7, 8 are required. The minimum length #9 is calculated. </t>
    </r>
  </si>
  <si>
    <t>Apron width</t>
  </si>
  <si>
    <t>Pad slope width</t>
  </si>
  <si>
    <r>
      <t xml:space="preserve">The user only fills in data in the approprate "Yellow" boxes. No. </t>
    </r>
    <r>
      <rPr>
        <sz val="8"/>
        <color indexed="10"/>
        <rFont val="Arial"/>
        <family val="0"/>
      </rPr>
      <t>1</t>
    </r>
    <r>
      <rPr>
        <sz val="8"/>
        <color indexed="10"/>
        <rFont val="Arial"/>
        <family val="2"/>
      </rPr>
      <t xml:space="preserve">, </t>
    </r>
    <r>
      <rPr>
        <sz val="8"/>
        <color indexed="10"/>
        <rFont val="Arial"/>
        <family val="0"/>
      </rPr>
      <t>2,</t>
    </r>
    <r>
      <rPr>
        <sz val="8"/>
        <rFont val="Arial"/>
        <family val="0"/>
      </rPr>
      <t xml:space="preserve"> </t>
    </r>
    <r>
      <rPr>
        <sz val="8"/>
        <color indexed="10"/>
        <rFont val="Arial"/>
        <family val="0"/>
      </rPr>
      <t>3, 4, 5 (optional), 6, 7, 8 are required. The length is calculated in #10.</t>
    </r>
  </si>
  <si>
    <r>
      <t>Civil/Structural Data:</t>
    </r>
    <r>
      <rPr>
        <sz val="8"/>
        <rFont val="Arial"/>
        <family val="0"/>
      </rPr>
      <t xml:space="preserve">  Meet with the appropriate Civil/Structural Group and have them define preliminary guidelines for A) the Angle of Repose of the material to be used for the Dikes (Berms, Bungs, etc.), the recommended maximum height of the Dikes  B) The proposed approach to Tank Pad profiles (Height and configuration) and C) any required "freeboard" associated with rainwater and/or firewater. </t>
    </r>
  </si>
  <si>
    <r>
      <t>The Task:</t>
    </r>
    <r>
      <rPr>
        <sz val="8"/>
        <rFont val="Arial"/>
        <family val="0"/>
      </rPr>
      <t xml:space="preserve"> Add the Dike Height and Angle of Repose ratio into Page 1 of Sheet #5.  Add the Tank Pad height Data to Page 2 of Sheet #5.</t>
    </r>
  </si>
  <si>
    <t>See Note @ #9</t>
  </si>
  <si>
    <r>
      <t xml:space="preserve">Effective Tank Pad diameter equals the </t>
    </r>
    <r>
      <rPr>
        <sz val="8"/>
        <rFont val="Arial"/>
        <family val="0"/>
      </rPr>
      <t>Tank Diameter + the Pad Apron for both sides &amp; one Pad Slope</t>
    </r>
  </si>
  <si>
    <t>This is the minimum height required for the 110% full tank spill volume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</si>
</sst>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Red]0"/>
    <numFmt numFmtId="171" formatCode="0.0;[Red]0.0"/>
    <numFmt numFmtId="172" formatCode="0.00;[Red]0.00"/>
    <numFmt numFmtId="173" formatCode="#,##0.0;[Red]#,##0.0"/>
    <numFmt numFmtId="174" formatCode="0.000;[Red]0.000"/>
    <numFmt numFmtId="175" formatCode="#,##0;[Red]#,##0"/>
    <numFmt numFmtId="176" formatCode="#,##0.0"/>
  </numFmts>
  <fonts count="47">
    <font>
      <sz val="10"/>
      <name val="Arial"/>
      <family val="0"/>
    </font>
    <font>
      <u val="single"/>
      <sz val="10"/>
      <color indexed="12"/>
      <name val="Arial"/>
      <family val="0"/>
    </font>
    <font>
      <sz val="9"/>
      <name val="Arial"/>
      <family val="0"/>
    </font>
    <font>
      <sz val="8"/>
      <name val="Arial"/>
      <family val="0"/>
    </font>
    <font>
      <b/>
      <sz val="10"/>
      <name val="Arial"/>
      <family val="2"/>
    </font>
    <font>
      <sz val="12"/>
      <name val="Arial"/>
      <family val="0"/>
    </font>
    <font>
      <b/>
      <sz val="8"/>
      <name val="Arial"/>
      <family val="2"/>
    </font>
    <font>
      <sz val="12"/>
      <color indexed="10"/>
      <name val="Arial"/>
      <family val="0"/>
    </font>
    <font>
      <sz val="10"/>
      <color indexed="10"/>
      <name val="Arial"/>
      <family val="2"/>
    </font>
    <font>
      <sz val="8"/>
      <color indexed="10"/>
      <name val="Arial"/>
      <family val="0"/>
    </font>
    <font>
      <b/>
      <sz val="10"/>
      <color indexed="10"/>
      <name val="Arial"/>
      <family val="2"/>
    </font>
    <font>
      <b/>
      <sz val="12"/>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diagonalUp="1">
      <left>
        <color indexed="63"/>
      </left>
      <right>
        <color indexed="63"/>
      </right>
      <top>
        <color indexed="63"/>
      </top>
      <bottom>
        <color indexed="63"/>
      </bottom>
      <diagonal style="thick"/>
    </border>
    <border diagonalDown="1">
      <left>
        <color indexed="63"/>
      </left>
      <right>
        <color indexed="63"/>
      </right>
      <top>
        <color indexed="63"/>
      </top>
      <bottom>
        <color indexed="63"/>
      </bottom>
      <diagonal style="thick"/>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medium"/>
      <right style="medium"/>
      <top style="medium"/>
      <bottom style="thin"/>
    </border>
    <border>
      <left>
        <color indexed="63"/>
      </left>
      <right>
        <color indexed="63"/>
      </right>
      <top style="thin"/>
      <bottom style="thin"/>
    </border>
    <border>
      <left style="thin"/>
      <right style="medium"/>
      <top style="thin"/>
      <bottom style="thin"/>
    </border>
    <border>
      <left>
        <color indexed="63"/>
      </left>
      <right>
        <color indexed="63"/>
      </right>
      <top>
        <color indexed="63"/>
      </top>
      <bottom style="dashed"/>
    </border>
    <border>
      <left>
        <color indexed="63"/>
      </left>
      <right style="mediumDashed"/>
      <top>
        <color indexed="63"/>
      </top>
      <bottom style="dashed"/>
    </border>
    <border>
      <left style="medium"/>
      <right style="medium"/>
      <top style="thin"/>
      <bottom style="thin"/>
    </border>
    <border>
      <left style="medium"/>
      <right style="medium"/>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double"/>
      <top>
        <color indexed="63"/>
      </top>
      <bottom>
        <color indexed="63"/>
      </bottom>
    </border>
    <border diagonalUp="1">
      <left>
        <color indexed="63"/>
      </left>
      <right>
        <color indexed="63"/>
      </right>
      <top>
        <color indexed="63"/>
      </top>
      <bottom>
        <color indexed="63"/>
      </bottom>
      <diagonal style="medium"/>
    </border>
    <border>
      <left style="double"/>
      <right>
        <color indexed="63"/>
      </right>
      <top>
        <color indexed="63"/>
      </top>
      <bottom>
        <color indexed="63"/>
      </bottom>
    </border>
    <border>
      <left>
        <color indexed="63"/>
      </left>
      <right style="thin"/>
      <top>
        <color indexed="63"/>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medium"/>
    </border>
    <border>
      <left style="thin"/>
      <right style="medium"/>
      <top>
        <color indexed="63"/>
      </top>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2">
    <xf numFmtId="0" fontId="0" fillId="0" borderId="0" xfId="0" applyAlignment="1">
      <alignment/>
    </xf>
    <xf numFmtId="3" fontId="2" fillId="0" borderId="10" xfId="0" applyNumberFormat="1" applyFont="1" applyBorder="1" applyAlignment="1">
      <alignment horizontal="right" vertical="center"/>
    </xf>
    <xf numFmtId="0" fontId="0" fillId="0" borderId="0" xfId="0" applyBorder="1" applyAlignment="1">
      <alignment/>
    </xf>
    <xf numFmtId="3" fontId="0" fillId="0" borderId="0" xfId="0" applyNumberFormat="1" applyBorder="1" applyAlignment="1">
      <alignment/>
    </xf>
    <xf numFmtId="0" fontId="0" fillId="0" borderId="0" xfId="0" applyBorder="1" applyAlignment="1">
      <alignment horizontal="right" vertical="center"/>
    </xf>
    <xf numFmtId="0" fontId="0" fillId="0" borderId="0" xfId="0" applyBorder="1" applyAlignment="1">
      <alignment horizontal="center"/>
    </xf>
    <xf numFmtId="3" fontId="2" fillId="0" borderId="11" xfId="0" applyNumberFormat="1" applyFont="1" applyBorder="1" applyAlignment="1">
      <alignment horizontal="right"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Fill="1" applyBorder="1" applyAlignment="1">
      <alignment horizontal="center"/>
    </xf>
    <xf numFmtId="3" fontId="3" fillId="0" borderId="10" xfId="0" applyNumberFormat="1" applyFont="1" applyBorder="1" applyAlignment="1">
      <alignment horizontal="right" vertical="center"/>
    </xf>
    <xf numFmtId="3" fontId="3" fillId="0" borderId="11" xfId="0" applyNumberFormat="1" applyFont="1" applyBorder="1" applyAlignment="1">
      <alignment horizontal="right" vertical="center"/>
    </xf>
    <xf numFmtId="0" fontId="3" fillId="0" borderId="10" xfId="0" applyFont="1" applyBorder="1" applyAlignment="1">
      <alignment horizontal="center" vertical="center"/>
    </xf>
    <xf numFmtId="0" fontId="4" fillId="0" borderId="10" xfId="0" applyFont="1" applyBorder="1" applyAlignment="1">
      <alignment horizontal="center"/>
    </xf>
    <xf numFmtId="0" fontId="4" fillId="0" borderId="13" xfId="0" applyFont="1" applyBorder="1" applyAlignment="1">
      <alignment horizontal="center"/>
    </xf>
    <xf numFmtId="3" fontId="3" fillId="33" borderId="11" xfId="0" applyNumberFormat="1" applyFont="1" applyFill="1" applyBorder="1" applyAlignment="1" applyProtection="1">
      <alignment/>
      <protection locked="0"/>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 fillId="0" borderId="18" xfId="0" applyFont="1" applyBorder="1" applyAlignment="1">
      <alignment/>
    </xf>
    <xf numFmtId="0" fontId="3" fillId="0" borderId="19"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34" borderId="10" xfId="0" applyFont="1" applyFill="1" applyBorder="1" applyAlignment="1">
      <alignment/>
    </xf>
    <xf numFmtId="0" fontId="3" fillId="0" borderId="20" xfId="0" applyFont="1" applyBorder="1" applyAlignment="1">
      <alignment/>
    </xf>
    <xf numFmtId="0" fontId="3" fillId="33" borderId="11" xfId="0" applyFont="1" applyFill="1" applyBorder="1" applyAlignment="1" applyProtection="1">
      <alignment horizontal="center"/>
      <protection locked="0"/>
    </xf>
    <xf numFmtId="0" fontId="3" fillId="33" borderId="10"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0" borderId="21" xfId="0" applyFont="1" applyBorder="1" applyAlignment="1">
      <alignment horizontal="center" vertical="center"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3" fillId="0" borderId="10" xfId="0" applyFont="1" applyBorder="1" applyAlignment="1">
      <alignment horizontal="center" vertical="center" wrapText="1"/>
    </xf>
    <xf numFmtId="0" fontId="0" fillId="0" borderId="21" xfId="0" applyBorder="1" applyAlignment="1">
      <alignment/>
    </xf>
    <xf numFmtId="0" fontId="0" fillId="0" borderId="25" xfId="0" applyBorder="1" applyAlignment="1">
      <alignment/>
    </xf>
    <xf numFmtId="0" fontId="4" fillId="0" borderId="0" xfId="0" applyFont="1" applyBorder="1" applyAlignment="1">
      <alignment horizontal="center"/>
    </xf>
    <xf numFmtId="0" fontId="0" fillId="0" borderId="0" xfId="0" applyBorder="1" applyAlignment="1">
      <alignment wrapText="1"/>
    </xf>
    <xf numFmtId="0" fontId="3" fillId="35" borderId="0" xfId="0" applyFont="1" applyFill="1" applyBorder="1" applyAlignment="1">
      <alignment horizontal="center"/>
    </xf>
    <xf numFmtId="0" fontId="0" fillId="0" borderId="0" xfId="0" applyBorder="1" applyAlignment="1">
      <alignment/>
    </xf>
    <xf numFmtId="0" fontId="3" fillId="0" borderId="0" xfId="0" applyFont="1" applyBorder="1" applyAlignment="1">
      <alignment horizontal="left"/>
    </xf>
    <xf numFmtId="0" fontId="3" fillId="0" borderId="0" xfId="0" applyFont="1" applyBorder="1" applyAlignment="1">
      <alignment horizontal="center" vertical="top"/>
    </xf>
    <xf numFmtId="0" fontId="0" fillId="0" borderId="0" xfId="0" applyBorder="1" applyAlignment="1">
      <alignment vertical="top"/>
    </xf>
    <xf numFmtId="0" fontId="0" fillId="0" borderId="26" xfId="0" applyBorder="1" applyAlignment="1">
      <alignment/>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right" vertical="center"/>
    </xf>
    <xf numFmtId="0" fontId="0" fillId="0" borderId="10" xfId="0" applyBorder="1" applyAlignment="1">
      <alignment horizontal="right"/>
    </xf>
    <xf numFmtId="0" fontId="3" fillId="0" borderId="10" xfId="0" applyFont="1" applyBorder="1" applyAlignment="1">
      <alignment horizontal="right" vertical="center" wrapText="1"/>
    </xf>
    <xf numFmtId="0" fontId="3" fillId="34" borderId="10" xfId="0" applyFont="1" applyFill="1" applyBorder="1" applyAlignment="1">
      <alignment horizontal="center" vertical="center"/>
    </xf>
    <xf numFmtId="0" fontId="3" fillId="35" borderId="10" xfId="0" applyFont="1" applyFill="1" applyBorder="1" applyAlignment="1">
      <alignment horizontal="center" vertical="center"/>
    </xf>
    <xf numFmtId="0" fontId="7" fillId="0" borderId="0" xfId="0" applyFont="1" applyBorder="1" applyAlignment="1">
      <alignment horizontal="right"/>
    </xf>
    <xf numFmtId="0" fontId="7" fillId="0" borderId="0" xfId="0" applyFont="1"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0" xfId="0" applyFont="1" applyBorder="1" applyAlignment="1">
      <alignment horizontal="center"/>
    </xf>
    <xf numFmtId="0" fontId="3" fillId="0" borderId="0" xfId="0" applyFont="1" applyBorder="1" applyAlignment="1">
      <alignment/>
    </xf>
    <xf numFmtId="0" fontId="3" fillId="0" borderId="31" xfId="0" applyFont="1" applyBorder="1" applyAlignment="1">
      <alignment horizontal="lef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10" fillId="0" borderId="38" xfId="0" applyFont="1" applyBorder="1" applyAlignment="1">
      <alignment horizontal="center"/>
    </xf>
    <xf numFmtId="0" fontId="3" fillId="0" borderId="39" xfId="0" applyFont="1" applyBorder="1" applyAlignment="1">
      <alignment horizontal="center"/>
    </xf>
    <xf numFmtId="0" fontId="3" fillId="0" borderId="0" xfId="0" applyFont="1" applyBorder="1" applyAlignment="1">
      <alignment horizontal="center" vertical="center" wrapText="1"/>
    </xf>
    <xf numFmtId="0" fontId="3" fillId="0" borderId="0" xfId="0" applyFont="1" applyFill="1" applyBorder="1" applyAlignment="1">
      <alignment horizontal="right"/>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3" fontId="3" fillId="34" borderId="10" xfId="0" applyNumberFormat="1" applyFont="1" applyFill="1" applyBorder="1" applyAlignment="1">
      <alignment horizontal="right" vertical="center"/>
    </xf>
    <xf numFmtId="3" fontId="3" fillId="35" borderId="10" xfId="0" applyNumberFormat="1" applyFont="1" applyFill="1" applyBorder="1" applyAlignment="1">
      <alignment horizontal="right" vertical="center"/>
    </xf>
    <xf numFmtId="171" fontId="0" fillId="33" borderId="10" xfId="0" applyNumberFormat="1" applyFill="1" applyBorder="1" applyAlignment="1" applyProtection="1">
      <alignment horizontal="center"/>
      <protection locked="0"/>
    </xf>
    <xf numFmtId="0" fontId="3" fillId="35" borderId="40" xfId="0" applyFont="1" applyFill="1" applyBorder="1" applyAlignment="1">
      <alignment horizontal="center" vertical="center"/>
    </xf>
    <xf numFmtId="3" fontId="2" fillId="33" borderId="10" xfId="0" applyNumberFormat="1" applyFont="1" applyFill="1" applyBorder="1" applyAlignment="1" applyProtection="1">
      <alignment horizontal="right"/>
      <protection locked="0"/>
    </xf>
    <xf numFmtId="3" fontId="0" fillId="33" borderId="10" xfId="0" applyNumberFormat="1" applyFill="1" applyBorder="1" applyAlignment="1" applyProtection="1">
      <alignment horizontal="right"/>
      <protection locked="0"/>
    </xf>
    <xf numFmtId="172" fontId="2" fillId="0" borderId="11" xfId="0" applyNumberFormat="1" applyFont="1" applyBorder="1" applyAlignment="1">
      <alignment horizontal="right"/>
    </xf>
    <xf numFmtId="164" fontId="2" fillId="0" borderId="10" xfId="0" applyNumberFormat="1" applyFont="1" applyBorder="1" applyAlignment="1">
      <alignment horizontal="right" vertical="center"/>
    </xf>
    <xf numFmtId="0" fontId="2" fillId="0" borderId="11" xfId="0" applyFont="1" applyBorder="1" applyAlignment="1">
      <alignment horizontal="right"/>
    </xf>
    <xf numFmtId="172" fontId="2" fillId="0" borderId="10" xfId="0" applyNumberFormat="1" applyFont="1" applyBorder="1" applyAlignment="1">
      <alignment horizontal="right"/>
    </xf>
    <xf numFmtId="0" fontId="2" fillId="0" borderId="10" xfId="0" applyFont="1" applyBorder="1" applyAlignment="1">
      <alignment horizontal="right"/>
    </xf>
    <xf numFmtId="172" fontId="2" fillId="33" borderId="10" xfId="0" applyNumberFormat="1" applyFont="1" applyFill="1" applyBorder="1" applyAlignment="1" applyProtection="1">
      <alignment horizontal="right"/>
      <protection locked="0"/>
    </xf>
    <xf numFmtId="164" fontId="2" fillId="0" borderId="10" xfId="0" applyNumberFormat="1" applyFont="1" applyFill="1" applyBorder="1" applyAlignment="1" applyProtection="1">
      <alignment horizontal="right"/>
      <protection/>
    </xf>
    <xf numFmtId="172" fontId="0" fillId="33" borderId="10" xfId="0" applyNumberFormat="1" applyFill="1" applyBorder="1" applyAlignment="1" applyProtection="1">
      <alignment horizontal="right"/>
      <protection locked="0"/>
    </xf>
    <xf numFmtId="3" fontId="3" fillId="0" borderId="10" xfId="0" applyNumberFormat="1" applyFont="1" applyFill="1" applyBorder="1" applyAlignment="1">
      <alignment horizontal="right" vertical="center"/>
    </xf>
    <xf numFmtId="171" fontId="3" fillId="35" borderId="10" xfId="0" applyNumberFormat="1" applyFont="1" applyFill="1" applyBorder="1" applyAlignment="1">
      <alignment/>
    </xf>
    <xf numFmtId="4" fontId="3" fillId="34" borderId="10" xfId="0" applyNumberFormat="1" applyFont="1" applyFill="1" applyBorder="1" applyAlignment="1">
      <alignment horizontal="center"/>
    </xf>
    <xf numFmtId="4" fontId="3" fillId="35" borderId="10" xfId="0" applyNumberFormat="1" applyFont="1" applyFill="1" applyBorder="1" applyAlignment="1">
      <alignment horizontal="center"/>
    </xf>
    <xf numFmtId="0" fontId="8" fillId="0" borderId="21" xfId="0" applyFont="1" applyFill="1" applyBorder="1" applyAlignment="1">
      <alignment horizontal="center" vertical="center"/>
    </xf>
    <xf numFmtId="0" fontId="8" fillId="0" borderId="0" xfId="0" applyFont="1" applyBorder="1" applyAlignment="1">
      <alignment horizontal="right"/>
    </xf>
    <xf numFmtId="0" fontId="3" fillId="34" borderId="10" xfId="0" applyFont="1" applyFill="1" applyBorder="1" applyAlignment="1">
      <alignment horizontal="center"/>
    </xf>
    <xf numFmtId="0" fontId="3" fillId="35" borderId="10" xfId="0" applyFont="1" applyFill="1" applyBorder="1" applyAlignment="1">
      <alignment horizontal="center"/>
    </xf>
    <xf numFmtId="171" fontId="3" fillId="35" borderId="10" xfId="0" applyNumberFormat="1" applyFont="1" applyFill="1" applyBorder="1" applyAlignment="1">
      <alignment horizontal="center"/>
    </xf>
    <xf numFmtId="4" fontId="3" fillId="0" borderId="0" xfId="0" applyNumberFormat="1" applyFont="1" applyAlignment="1">
      <alignment/>
    </xf>
    <xf numFmtId="0" fontId="3" fillId="0" borderId="41" xfId="0" applyFont="1" applyBorder="1" applyAlignment="1">
      <alignment horizontal="center" vertical="center" wrapText="1"/>
    </xf>
    <xf numFmtId="4" fontId="3" fillId="34" borderId="41" xfId="0" applyNumberFormat="1" applyFont="1" applyFill="1" applyBorder="1" applyAlignment="1">
      <alignment horizontal="center" vertical="center"/>
    </xf>
    <xf numFmtId="4" fontId="3" fillId="35" borderId="41" xfId="0" applyNumberFormat="1" applyFont="1" applyFill="1" applyBorder="1" applyAlignment="1">
      <alignment horizontal="center" vertical="center"/>
    </xf>
    <xf numFmtId="0" fontId="6" fillId="0" borderId="42" xfId="0" applyFont="1" applyBorder="1" applyAlignment="1">
      <alignment horizontal="center" vertical="center" wrapText="1"/>
    </xf>
    <xf numFmtId="0" fontId="3" fillId="0" borderId="43" xfId="0" applyFont="1" applyBorder="1" applyAlignment="1">
      <alignment/>
    </xf>
    <xf numFmtId="171" fontId="3" fillId="33" borderId="10" xfId="0" applyNumberFormat="1" applyFont="1" applyFill="1" applyBorder="1" applyAlignment="1" applyProtection="1">
      <alignment horizontal="center" vertical="center"/>
      <protection locked="0"/>
    </xf>
    <xf numFmtId="0" fontId="3" fillId="33" borderId="44" xfId="0" applyFont="1" applyFill="1" applyBorder="1" applyAlignment="1" applyProtection="1">
      <alignment horizontal="center" vertical="center"/>
      <protection locked="0"/>
    </xf>
    <xf numFmtId="0" fontId="0" fillId="0" borderId="45" xfId="0" applyBorder="1" applyAlignment="1">
      <alignment/>
    </xf>
    <xf numFmtId="0" fontId="0" fillId="0" borderId="46" xfId="0" applyBorder="1" applyAlignment="1">
      <alignment/>
    </xf>
    <xf numFmtId="0" fontId="5" fillId="0" borderId="31" xfId="0" applyFont="1" applyBorder="1" applyAlignment="1">
      <alignment horizontal="center" vertical="center"/>
    </xf>
    <xf numFmtId="0" fontId="10" fillId="0" borderId="31" xfId="0" applyFont="1" applyBorder="1" applyAlignment="1">
      <alignment/>
    </xf>
    <xf numFmtId="0" fontId="3" fillId="0" borderId="44" xfId="0" applyFont="1" applyBorder="1" applyAlignment="1">
      <alignment horizontal="center" vertical="center"/>
    </xf>
    <xf numFmtId="0" fontId="3" fillId="0" borderId="31" xfId="0" applyFont="1" applyBorder="1" applyAlignment="1">
      <alignment horizontal="center" vertical="center" wrapText="1"/>
    </xf>
    <xf numFmtId="0" fontId="6" fillId="0" borderId="0" xfId="0" applyFont="1" applyBorder="1" applyAlignment="1">
      <alignment horizontal="center" vertical="center" wrapText="1"/>
    </xf>
    <xf numFmtId="173" fontId="6" fillId="34" borderId="47" xfId="0" applyNumberFormat="1" applyFont="1" applyFill="1" applyBorder="1" applyAlignment="1">
      <alignment horizontal="center" vertical="center"/>
    </xf>
    <xf numFmtId="173" fontId="6" fillId="35" borderId="48" xfId="0" applyNumberFormat="1" applyFont="1" applyFill="1" applyBorder="1" applyAlignment="1">
      <alignment horizontal="center" vertical="center"/>
    </xf>
    <xf numFmtId="0" fontId="0" fillId="0" borderId="0" xfId="0" applyFill="1" applyAlignment="1">
      <alignment/>
    </xf>
    <xf numFmtId="0" fontId="4" fillId="0" borderId="40" xfId="0" applyFont="1" applyBorder="1" applyAlignment="1">
      <alignment horizontal="center"/>
    </xf>
    <xf numFmtId="0" fontId="4" fillId="0" borderId="40" xfId="0" applyFont="1" applyFill="1" applyBorder="1" applyAlignment="1">
      <alignment horizontal="center"/>
    </xf>
    <xf numFmtId="0" fontId="0" fillId="0" borderId="12" xfId="0" applyBorder="1" applyAlignment="1">
      <alignment horizontal="center" vertical="center" textRotation="90"/>
    </xf>
    <xf numFmtId="3" fontId="3" fillId="0" borderId="49" xfId="0" applyNumberFormat="1" applyFont="1" applyFill="1" applyBorder="1" applyAlignment="1" applyProtection="1">
      <alignment/>
      <protection locked="0"/>
    </xf>
    <xf numFmtId="3" fontId="3" fillId="0" borderId="26" xfId="0" applyNumberFormat="1" applyFont="1" applyFill="1" applyBorder="1" applyAlignment="1">
      <alignment horizontal="right" vertical="center"/>
    </xf>
    <xf numFmtId="0" fontId="3" fillId="0" borderId="26" xfId="0" applyFont="1" applyFill="1" applyBorder="1" applyAlignment="1">
      <alignment horizontal="center"/>
    </xf>
    <xf numFmtId="3" fontId="3" fillId="0" borderId="50" xfId="0" applyNumberFormat="1" applyFont="1" applyFill="1" applyBorder="1" applyAlignment="1" applyProtection="1">
      <alignment/>
      <protection locked="0"/>
    </xf>
    <xf numFmtId="0" fontId="3" fillId="0" borderId="21" xfId="0" applyFont="1" applyFill="1" applyBorder="1" applyAlignment="1">
      <alignment horizontal="center"/>
    </xf>
    <xf numFmtId="0" fontId="4" fillId="0" borderId="21" xfId="0" applyFont="1" applyBorder="1" applyAlignment="1">
      <alignment horizontal="center"/>
    </xf>
    <xf numFmtId="3" fontId="0" fillId="0" borderId="21" xfId="0" applyNumberFormat="1" applyBorder="1" applyAlignment="1">
      <alignment/>
    </xf>
    <xf numFmtId="3" fontId="3" fillId="0" borderId="21" xfId="0" applyNumberFormat="1" applyFont="1" applyBorder="1" applyAlignment="1">
      <alignment horizontal="right" vertical="center"/>
    </xf>
    <xf numFmtId="0" fontId="3" fillId="0" borderId="36" xfId="0" applyFont="1" applyFill="1" applyBorder="1" applyAlignment="1">
      <alignment/>
    </xf>
    <xf numFmtId="0" fontId="3" fillId="0" borderId="36" xfId="0" applyFont="1" applyBorder="1" applyAlignment="1">
      <alignment horizontal="left"/>
    </xf>
    <xf numFmtId="171" fontId="3" fillId="0" borderId="21" xfId="0" applyNumberFormat="1" applyFont="1" applyFill="1" applyBorder="1" applyAlignment="1">
      <alignment horizontal="center" vertical="center"/>
    </xf>
    <xf numFmtId="171" fontId="3" fillId="0" borderId="26" xfId="0" applyNumberFormat="1" applyFont="1" applyFill="1" applyBorder="1" applyAlignment="1">
      <alignment horizontal="center" vertical="center"/>
    </xf>
    <xf numFmtId="171" fontId="3" fillId="0" borderId="50" xfId="0" applyNumberFormat="1" applyFont="1" applyFill="1" applyBorder="1" applyAlignment="1">
      <alignment horizontal="center"/>
    </xf>
    <xf numFmtId="171" fontId="3" fillId="0" borderId="26" xfId="0" applyNumberFormat="1" applyFont="1" applyFill="1" applyBorder="1" applyAlignment="1">
      <alignment horizontal="center"/>
    </xf>
    <xf numFmtId="0" fontId="3" fillId="0" borderId="40" xfId="0" applyFont="1" applyBorder="1" applyAlignment="1">
      <alignment horizontal="center" vertical="center"/>
    </xf>
    <xf numFmtId="0" fontId="3" fillId="34" borderId="41" xfId="0" applyFont="1" applyFill="1" applyBorder="1" applyAlignment="1">
      <alignment horizontal="center" vertical="center"/>
    </xf>
    <xf numFmtId="0" fontId="3" fillId="35" borderId="41" xfId="0" applyFont="1" applyFill="1" applyBorder="1" applyAlignment="1">
      <alignment horizontal="center" vertical="center"/>
    </xf>
    <xf numFmtId="0" fontId="3" fillId="0" borderId="51" xfId="0" applyFont="1" applyBorder="1" applyAlignment="1">
      <alignment horizontal="right" vertical="center"/>
    </xf>
    <xf numFmtId="0" fontId="3" fillId="0" borderId="30" xfId="0" applyFont="1" applyBorder="1" applyAlignment="1">
      <alignment/>
    </xf>
    <xf numFmtId="0" fontId="3" fillId="0" borderId="31"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28" xfId="0" applyFont="1" applyBorder="1" applyAlignment="1">
      <alignment/>
    </xf>
    <xf numFmtId="0" fontId="3" fillId="0" borderId="35" xfId="0" applyFont="1" applyBorder="1" applyAlignment="1">
      <alignment/>
    </xf>
    <xf numFmtId="0" fontId="3" fillId="0" borderId="36" xfId="0" applyFont="1" applyBorder="1" applyAlignment="1">
      <alignment/>
    </xf>
    <xf numFmtId="0" fontId="3" fillId="0" borderId="37" xfId="0" applyFont="1" applyBorder="1" applyAlignment="1">
      <alignment/>
    </xf>
    <xf numFmtId="0" fontId="3" fillId="0" borderId="53" xfId="0" applyFont="1" applyBorder="1" applyAlignment="1">
      <alignment horizontal="center"/>
    </xf>
    <xf numFmtId="0" fontId="3" fillId="0" borderId="25" xfId="0" applyFont="1" applyBorder="1" applyAlignment="1">
      <alignment/>
    </xf>
    <xf numFmtId="0" fontId="3" fillId="0" borderId="54" xfId="0" applyFont="1" applyBorder="1" applyAlignment="1">
      <alignment/>
    </xf>
    <xf numFmtId="0" fontId="3" fillId="0" borderId="51" xfId="0" applyFont="1" applyBorder="1" applyAlignment="1">
      <alignment horizontal="center" vertical="center"/>
    </xf>
    <xf numFmtId="0" fontId="3" fillId="0" borderId="11" xfId="0" applyFont="1" applyFill="1" applyBorder="1" applyAlignment="1">
      <alignment horizontal="center"/>
    </xf>
    <xf numFmtId="0" fontId="3" fillId="0" borderId="10" xfId="0" applyFont="1" applyFill="1" applyBorder="1" applyAlignment="1">
      <alignment/>
    </xf>
    <xf numFmtId="0" fontId="3" fillId="0" borderId="10" xfId="0" applyFont="1" applyFill="1" applyBorder="1" applyAlignment="1">
      <alignment horizontal="center"/>
    </xf>
    <xf numFmtId="0" fontId="8" fillId="0" borderId="10" xfId="0" applyFont="1" applyFill="1" applyBorder="1" applyAlignment="1">
      <alignment/>
    </xf>
    <xf numFmtId="0" fontId="6" fillId="0" borderId="0" xfId="0" applyFont="1" applyBorder="1" applyAlignment="1">
      <alignment horizontal="center"/>
    </xf>
    <xf numFmtId="0" fontId="6" fillId="34" borderId="43" xfId="0" applyFont="1" applyFill="1" applyBorder="1" applyAlignment="1">
      <alignment horizontal="center"/>
    </xf>
    <xf numFmtId="0" fontId="6" fillId="0" borderId="25" xfId="0" applyFont="1" applyFill="1" applyBorder="1" applyAlignment="1">
      <alignment horizontal="center"/>
    </xf>
    <xf numFmtId="0" fontId="6" fillId="0" borderId="38" xfId="0" applyFont="1" applyFill="1" applyBorder="1" applyAlignment="1">
      <alignment horizontal="center"/>
    </xf>
    <xf numFmtId="0" fontId="6" fillId="34" borderId="41" xfId="0" applyFont="1" applyFill="1" applyBorder="1" applyAlignment="1">
      <alignment horizontal="center"/>
    </xf>
    <xf numFmtId="0" fontId="6" fillId="35" borderId="41" xfId="0" applyFont="1" applyFill="1" applyBorder="1" applyAlignment="1">
      <alignment horizontal="center"/>
    </xf>
    <xf numFmtId="0" fontId="6" fillId="35" borderId="40" xfId="0" applyFont="1" applyFill="1" applyBorder="1" applyAlignment="1">
      <alignment horizontal="center"/>
    </xf>
    <xf numFmtId="0" fontId="3" fillId="0" borderId="50" xfId="0" applyFont="1" applyBorder="1" applyAlignment="1">
      <alignment/>
    </xf>
    <xf numFmtId="0" fontId="3" fillId="0" borderId="49" xfId="0" applyFont="1" applyBorder="1" applyAlignment="1">
      <alignment/>
    </xf>
    <xf numFmtId="4" fontId="3" fillId="34" borderId="10" xfId="0" applyNumberFormat="1" applyFont="1" applyFill="1" applyBorder="1" applyAlignment="1">
      <alignment horizontal="center" vertical="center"/>
    </xf>
    <xf numFmtId="4" fontId="3" fillId="35" borderId="10" xfId="0" applyNumberFormat="1" applyFont="1" applyFill="1" applyBorder="1" applyAlignment="1">
      <alignment horizontal="center" vertical="center"/>
    </xf>
    <xf numFmtId="176" fontId="3" fillId="34" borderId="10" xfId="0" applyNumberFormat="1" applyFont="1" applyFill="1" applyBorder="1" applyAlignment="1">
      <alignment horizontal="center" vertical="center"/>
    </xf>
    <xf numFmtId="176" fontId="3" fillId="35" borderId="10" xfId="0" applyNumberFormat="1" applyFont="1" applyFill="1" applyBorder="1" applyAlignment="1">
      <alignment horizontal="center" vertical="center"/>
    </xf>
    <xf numFmtId="176" fontId="3" fillId="0" borderId="12" xfId="0" applyNumberFormat="1" applyFont="1" applyBorder="1" applyAlignment="1">
      <alignment horizontal="center" vertical="center"/>
    </xf>
    <xf numFmtId="176" fontId="3" fillId="0" borderId="0" xfId="0" applyNumberFormat="1" applyFont="1" applyBorder="1" applyAlignment="1">
      <alignment horizontal="center" vertical="center"/>
    </xf>
    <xf numFmtId="173" fontId="3" fillId="34" borderId="10" xfId="0" applyNumberFormat="1" applyFont="1" applyFill="1" applyBorder="1" applyAlignment="1">
      <alignment horizontal="center"/>
    </xf>
    <xf numFmtId="176" fontId="3" fillId="36" borderId="40" xfId="0" applyNumberFormat="1" applyFont="1" applyFill="1" applyBorder="1" applyAlignment="1" applyProtection="1">
      <alignment horizontal="center" vertical="center"/>
      <protection locked="0"/>
    </xf>
    <xf numFmtId="176" fontId="3" fillId="36" borderId="10" xfId="0" applyNumberFormat="1" applyFont="1" applyFill="1" applyBorder="1" applyAlignment="1" applyProtection="1">
      <alignment horizontal="center" vertical="center"/>
      <protection locked="0"/>
    </xf>
    <xf numFmtId="0" fontId="8" fillId="0" borderId="10" xfId="0" applyFont="1" applyBorder="1" applyAlignment="1">
      <alignment horizontal="center"/>
    </xf>
    <xf numFmtId="176" fontId="3" fillId="36" borderId="43" xfId="0" applyNumberFormat="1" applyFont="1" applyFill="1" applyBorder="1" applyAlignment="1" applyProtection="1">
      <alignment horizontal="center" vertical="center"/>
      <protection locked="0"/>
    </xf>
    <xf numFmtId="176" fontId="3" fillId="36" borderId="41" xfId="0" applyNumberFormat="1" applyFont="1" applyFill="1" applyBorder="1" applyAlignment="1" applyProtection="1">
      <alignment horizontal="center" vertical="center"/>
      <protection locked="0"/>
    </xf>
    <xf numFmtId="176" fontId="3" fillId="34" borderId="11" xfId="0" applyNumberFormat="1" applyFont="1" applyFill="1" applyBorder="1" applyAlignment="1">
      <alignment horizontal="center" vertical="center"/>
    </xf>
    <xf numFmtId="176" fontId="3" fillId="34" borderId="55" xfId="0" applyNumberFormat="1" applyFont="1" applyFill="1" applyBorder="1" applyAlignment="1">
      <alignment horizontal="center" vertical="center"/>
    </xf>
    <xf numFmtId="176" fontId="3" fillId="34" borderId="56" xfId="0" applyNumberFormat="1" applyFont="1" applyFill="1" applyBorder="1" applyAlignment="1">
      <alignment horizontal="center" vertical="center"/>
    </xf>
    <xf numFmtId="176" fontId="3" fillId="35" borderId="57" xfId="0" applyNumberFormat="1" applyFont="1" applyFill="1" applyBorder="1" applyAlignment="1">
      <alignment horizontal="center" vertical="center"/>
    </xf>
    <xf numFmtId="176" fontId="3" fillId="35" borderId="58" xfId="0" applyNumberFormat="1" applyFont="1" applyFill="1" applyBorder="1" applyAlignment="1">
      <alignment horizontal="center" vertical="center"/>
    </xf>
    <xf numFmtId="176" fontId="3" fillId="34" borderId="59" xfId="0" applyNumberFormat="1" applyFont="1" applyFill="1" applyBorder="1" applyAlignment="1">
      <alignment/>
    </xf>
    <xf numFmtId="0" fontId="3" fillId="34" borderId="59" xfId="0" applyFont="1" applyFill="1" applyBorder="1" applyAlignment="1">
      <alignment/>
    </xf>
    <xf numFmtId="176" fontId="3" fillId="35" borderId="59" xfId="0" applyNumberFormat="1" applyFont="1" applyFill="1" applyBorder="1" applyAlignment="1">
      <alignment/>
    </xf>
    <xf numFmtId="0" fontId="3" fillId="35" borderId="59" xfId="0" applyFont="1" applyFill="1" applyBorder="1" applyAlignment="1">
      <alignment/>
    </xf>
    <xf numFmtId="0" fontId="3" fillId="34" borderId="40" xfId="0" applyFont="1" applyFill="1" applyBorder="1" applyAlignment="1">
      <alignment horizontal="center"/>
    </xf>
    <xf numFmtId="0" fontId="3" fillId="35" borderId="40" xfId="0" applyFont="1" applyFill="1" applyBorder="1" applyAlignment="1">
      <alignment horizontal="center"/>
    </xf>
    <xf numFmtId="0" fontId="8" fillId="0" borderId="25" xfId="0" applyFont="1" applyBorder="1" applyAlignment="1">
      <alignment horizontal="right"/>
    </xf>
    <xf numFmtId="0" fontId="3" fillId="0" borderId="40" xfId="0" applyFont="1" applyBorder="1" applyAlignment="1">
      <alignment horizontal="center"/>
    </xf>
    <xf numFmtId="0" fontId="0" fillId="0" borderId="10" xfId="0" applyFont="1" applyBorder="1" applyAlignment="1">
      <alignment horizontal="center" vertical="center"/>
    </xf>
    <xf numFmtId="169" fontId="3" fillId="34" borderId="10" xfId="0" applyNumberFormat="1" applyFont="1" applyFill="1" applyBorder="1" applyAlignment="1">
      <alignment horizontal="center" vertical="center"/>
    </xf>
    <xf numFmtId="169" fontId="3" fillId="35" borderId="10" xfId="0" applyNumberFormat="1" applyFont="1" applyFill="1" applyBorder="1" applyAlignment="1">
      <alignment horizontal="center" vertical="center"/>
    </xf>
    <xf numFmtId="169" fontId="3" fillId="34" borderId="41" xfId="0" applyNumberFormat="1" applyFont="1" applyFill="1" applyBorder="1" applyAlignment="1">
      <alignment horizontal="center" vertical="center"/>
    </xf>
    <xf numFmtId="169" fontId="3" fillId="35" borderId="40" xfId="0" applyNumberFormat="1" applyFont="1" applyFill="1" applyBorder="1" applyAlignment="1">
      <alignment horizontal="center" vertical="center"/>
    </xf>
    <xf numFmtId="0" fontId="6" fillId="34" borderId="42" xfId="0" applyFont="1" applyFill="1" applyBorder="1" applyAlignment="1">
      <alignment horizontal="center" vertical="center"/>
    </xf>
    <xf numFmtId="169" fontId="3" fillId="35" borderId="41" xfId="0" applyNumberFormat="1" applyFont="1" applyFill="1" applyBorder="1" applyAlignment="1">
      <alignment horizontal="center" vertical="center"/>
    </xf>
    <xf numFmtId="0" fontId="6" fillId="35" borderId="42" xfId="0" applyFont="1" applyFill="1" applyBorder="1" applyAlignment="1">
      <alignment horizontal="center" vertical="center"/>
    </xf>
    <xf numFmtId="4" fontId="3" fillId="34" borderId="47" xfId="0" applyNumberFormat="1" applyFont="1" applyFill="1" applyBorder="1" applyAlignment="1">
      <alignment horizontal="center" vertical="center"/>
    </xf>
    <xf numFmtId="4" fontId="3" fillId="35" borderId="47" xfId="0" applyNumberFormat="1" applyFont="1" applyFill="1" applyBorder="1" applyAlignment="1">
      <alignment horizontal="center" vertical="center"/>
    </xf>
    <xf numFmtId="0" fontId="3" fillId="35" borderId="0" xfId="0" applyFont="1" applyFill="1" applyBorder="1" applyAlignment="1">
      <alignment horizontal="center" vertical="center"/>
    </xf>
    <xf numFmtId="4" fontId="3" fillId="35" borderId="0" xfId="0" applyNumberFormat="1" applyFont="1" applyFill="1" applyBorder="1" applyAlignment="1">
      <alignment horizontal="center" vertical="center"/>
    </xf>
    <xf numFmtId="0" fontId="8" fillId="0" borderId="31" xfId="0" applyFont="1" applyBorder="1" applyAlignment="1">
      <alignment/>
    </xf>
    <xf numFmtId="0" fontId="3" fillId="0" borderId="0" xfId="0" applyFont="1" applyBorder="1" applyAlignment="1">
      <alignment horizontal="center"/>
    </xf>
    <xf numFmtId="3" fontId="0" fillId="34" borderId="42" xfId="0" applyNumberFormat="1" applyFill="1" applyBorder="1" applyAlignment="1">
      <alignment/>
    </xf>
    <xf numFmtId="3" fontId="0" fillId="34" borderId="60" xfId="0" applyNumberFormat="1" applyFill="1" applyBorder="1" applyAlignment="1">
      <alignment/>
    </xf>
    <xf numFmtId="3" fontId="0" fillId="35" borderId="42" xfId="0" applyNumberFormat="1" applyFill="1" applyBorder="1" applyAlignment="1">
      <alignment/>
    </xf>
    <xf numFmtId="3" fontId="0" fillId="35" borderId="60" xfId="0" applyNumberFormat="1" applyFill="1" applyBorder="1" applyAlignment="1">
      <alignment/>
    </xf>
    <xf numFmtId="3" fontId="0" fillId="34" borderId="47" xfId="0" applyNumberFormat="1" applyFill="1" applyBorder="1" applyAlignment="1">
      <alignment/>
    </xf>
    <xf numFmtId="3" fontId="0" fillId="35" borderId="47" xfId="0" applyNumberFormat="1" applyFill="1" applyBorder="1" applyAlignment="1">
      <alignment/>
    </xf>
    <xf numFmtId="3" fontId="0" fillId="34" borderId="61" xfId="0" applyNumberFormat="1" applyFill="1" applyBorder="1" applyAlignment="1">
      <alignment/>
    </xf>
    <xf numFmtId="3" fontId="0" fillId="35" borderId="61" xfId="0" applyNumberFormat="1" applyFill="1" applyBorder="1" applyAlignment="1">
      <alignment/>
    </xf>
    <xf numFmtId="0" fontId="8" fillId="0" borderId="0" xfId="0" applyFont="1" applyBorder="1" applyAlignment="1">
      <alignment horizontal="center" vertical="center"/>
    </xf>
    <xf numFmtId="0" fontId="3" fillId="36" borderId="10" xfId="0" applyFont="1" applyFill="1" applyBorder="1" applyAlignment="1" applyProtection="1">
      <alignment horizontal="center"/>
      <protection locked="0"/>
    </xf>
    <xf numFmtId="171" fontId="3" fillId="33" borderId="11" xfId="0" applyNumberFormat="1" applyFont="1" applyFill="1" applyBorder="1" applyAlignment="1" applyProtection="1">
      <alignment horizontal="center"/>
      <protection locked="0"/>
    </xf>
    <xf numFmtId="0" fontId="3" fillId="0" borderId="10" xfId="0" applyFont="1" applyBorder="1" applyAlignment="1">
      <alignment horizontal="left"/>
    </xf>
    <xf numFmtId="0" fontId="7" fillId="0" borderId="0" xfId="0" applyFont="1" applyBorder="1" applyAlignment="1">
      <alignment horizontal="center"/>
    </xf>
    <xf numFmtId="171" fontId="3" fillId="35" borderId="44" xfId="0" applyNumberFormat="1" applyFont="1" applyFill="1" applyBorder="1" applyAlignment="1">
      <alignment horizontal="center" vertical="center"/>
    </xf>
    <xf numFmtId="0" fontId="3" fillId="34" borderId="10" xfId="0" applyFont="1" applyFill="1" applyBorder="1" applyAlignment="1">
      <alignment horizontal="center" vertical="center"/>
    </xf>
    <xf numFmtId="0" fontId="3" fillId="35" borderId="10" xfId="0" applyFont="1" applyFill="1" applyBorder="1" applyAlignment="1">
      <alignment horizontal="center" vertical="center"/>
    </xf>
    <xf numFmtId="171" fontId="3" fillId="33" borderId="10" xfId="0" applyNumberFormat="1" applyFont="1" applyFill="1" applyBorder="1" applyAlignment="1" applyProtection="1">
      <alignment horizontal="center"/>
      <protection locked="0"/>
    </xf>
    <xf numFmtId="176" fontId="3" fillId="34" borderId="10" xfId="0" applyNumberFormat="1" applyFont="1" applyFill="1" applyBorder="1" applyAlignment="1">
      <alignment/>
    </xf>
    <xf numFmtId="176" fontId="3" fillId="35" borderId="10" xfId="0" applyNumberFormat="1" applyFont="1" applyFill="1" applyBorder="1" applyAlignment="1">
      <alignment/>
    </xf>
    <xf numFmtId="0" fontId="0" fillId="0" borderId="0" xfId="0" applyBorder="1" applyAlignment="1" applyProtection="1">
      <alignment/>
      <protection/>
    </xf>
    <xf numFmtId="0" fontId="3" fillId="0" borderId="0" xfId="0"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center" vertical="center"/>
      <protection/>
    </xf>
    <xf numFmtId="172" fontId="3" fillId="0" borderId="0" xfId="0" applyNumberFormat="1" applyFont="1" applyFill="1" applyBorder="1" applyAlignment="1" applyProtection="1">
      <alignment horizontal="center" vertical="center"/>
      <protection/>
    </xf>
    <xf numFmtId="4" fontId="3" fillId="0" borderId="0" xfId="0" applyNumberFormat="1" applyFont="1" applyFill="1" applyBorder="1" applyAlignment="1" applyProtection="1">
      <alignment/>
      <protection/>
    </xf>
    <xf numFmtId="0" fontId="3" fillId="0" borderId="32" xfId="0" applyFont="1" applyFill="1" applyBorder="1" applyAlignment="1">
      <alignment/>
    </xf>
    <xf numFmtId="0" fontId="3" fillId="0" borderId="62" xfId="0" applyFont="1" applyFill="1" applyBorder="1" applyAlignment="1">
      <alignment horizontal="center"/>
    </xf>
    <xf numFmtId="3" fontId="2" fillId="0" borderId="34" xfId="0" applyNumberFormat="1" applyFont="1" applyBorder="1" applyAlignment="1">
      <alignment/>
    </xf>
    <xf numFmtId="174" fontId="2" fillId="0" borderId="44" xfId="0" applyNumberFormat="1" applyFont="1" applyBorder="1" applyAlignment="1">
      <alignment horizontal="right" vertical="center"/>
    </xf>
    <xf numFmtId="3" fontId="2" fillId="0" borderId="32" xfId="0" applyNumberFormat="1" applyFont="1" applyBorder="1" applyAlignment="1">
      <alignment/>
    </xf>
    <xf numFmtId="3" fontId="2" fillId="33" borderId="32" xfId="0" applyNumberFormat="1" applyFont="1" applyFill="1" applyBorder="1" applyAlignment="1" applyProtection="1">
      <alignment horizontal="right"/>
      <protection locked="0"/>
    </xf>
    <xf numFmtId="174" fontId="2" fillId="0" borderId="44" xfId="0" applyNumberFormat="1" applyFont="1" applyFill="1" applyBorder="1" applyAlignment="1" applyProtection="1">
      <alignment horizontal="right"/>
      <protection/>
    </xf>
    <xf numFmtId="3" fontId="0" fillId="33" borderId="32" xfId="0" applyNumberFormat="1" applyFill="1" applyBorder="1" applyAlignment="1" applyProtection="1">
      <alignment horizontal="right"/>
      <protection locked="0"/>
    </xf>
    <xf numFmtId="3" fontId="8" fillId="0" borderId="35" xfId="0" applyNumberFormat="1" applyFont="1" applyBorder="1" applyAlignment="1">
      <alignment horizontal="center"/>
    </xf>
    <xf numFmtId="0" fontId="0" fillId="0" borderId="36" xfId="0" applyBorder="1" applyAlignment="1">
      <alignment horizontal="right" vertical="center"/>
    </xf>
    <xf numFmtId="0" fontId="8" fillId="0" borderId="36" xfId="0" applyFont="1" applyBorder="1" applyAlignment="1">
      <alignment horizontal="center"/>
    </xf>
    <xf numFmtId="0" fontId="0" fillId="0" borderId="63" xfId="0" applyBorder="1" applyAlignment="1">
      <alignment/>
    </xf>
    <xf numFmtId="0" fontId="0" fillId="0" borderId="30" xfId="0" applyBorder="1" applyAlignment="1">
      <alignment horizontal="right"/>
    </xf>
    <xf numFmtId="0" fontId="6" fillId="0" borderId="30" xfId="0" applyFont="1" applyBorder="1" applyAlignment="1">
      <alignment horizontal="right" vertical="top"/>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center" vertical="center"/>
    </xf>
    <xf numFmtId="0" fontId="0" fillId="0" borderId="0" xfId="0" applyFill="1" applyBorder="1" applyAlignment="1">
      <alignment/>
    </xf>
    <xf numFmtId="0" fontId="3" fillId="0" borderId="0" xfId="0" applyFont="1" applyFill="1" applyBorder="1" applyAlignment="1">
      <alignment horizontal="left" vertical="top" wrapText="1"/>
    </xf>
    <xf numFmtId="0" fontId="6" fillId="0" borderId="0" xfId="0" applyFont="1" applyBorder="1" applyAlignment="1">
      <alignment horizontal="left" vertical="top" wrapText="1"/>
    </xf>
    <xf numFmtId="0" fontId="6" fillId="0" borderId="36" xfId="0" applyFont="1" applyBorder="1" applyAlignment="1">
      <alignment horizontal="left" vertical="top" wrapText="1"/>
    </xf>
    <xf numFmtId="0" fontId="11" fillId="0" borderId="28" xfId="0" applyFont="1" applyBorder="1" applyAlignment="1">
      <alignment horizontal="center" vertical="center" wrapText="1"/>
    </xf>
    <xf numFmtId="0" fontId="11"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39"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37" borderId="39" xfId="0" applyFont="1" applyFill="1" applyBorder="1" applyAlignment="1">
      <alignment horizontal="center" vertical="center" textRotation="90" wrapText="1"/>
    </xf>
    <xf numFmtId="0" fontId="3" fillId="0" borderId="64"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49" xfId="0" applyFont="1" applyBorder="1" applyAlignment="1">
      <alignment horizontal="left" vertical="center" wrapText="1"/>
    </xf>
    <xf numFmtId="0" fontId="3" fillId="0" borderId="26" xfId="0" applyFont="1" applyBorder="1" applyAlignment="1">
      <alignment horizontal="left" vertical="center" wrapText="1"/>
    </xf>
    <xf numFmtId="0" fontId="3" fillId="0" borderId="65" xfId="0" applyFont="1" applyBorder="1" applyAlignment="1">
      <alignment horizontal="left" vertical="center" wrapText="1"/>
    </xf>
    <xf numFmtId="0" fontId="3" fillId="0" borderId="41" xfId="0" applyFont="1" applyBorder="1" applyAlignment="1">
      <alignment horizontal="center" vertical="center"/>
    </xf>
    <xf numFmtId="0" fontId="3" fillId="0" borderId="40"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3" fillId="0" borderId="70" xfId="0" applyFont="1" applyBorder="1" applyAlignment="1">
      <alignment horizontal="left" vertical="center" wrapText="1"/>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8" fillId="0" borderId="41" xfId="0" applyFont="1" applyBorder="1" applyAlignment="1">
      <alignment horizontal="center" vertical="center"/>
    </xf>
    <xf numFmtId="0" fontId="0" fillId="0" borderId="40" xfId="0" applyBorder="1" applyAlignment="1">
      <alignment horizontal="center" vertical="center"/>
    </xf>
    <xf numFmtId="0" fontId="0" fillId="33" borderId="41"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3" fillId="0" borderId="41" xfId="0"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25" xfId="0" applyFont="1" applyBorder="1" applyAlignment="1">
      <alignment horizontal="right" vertical="center"/>
    </xf>
    <xf numFmtId="0" fontId="3" fillId="34" borderId="41" xfId="0" applyFont="1" applyFill="1" applyBorder="1" applyAlignment="1">
      <alignment horizontal="center" vertical="center"/>
    </xf>
    <xf numFmtId="0" fontId="3" fillId="0" borderId="0" xfId="0"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3" fillId="0" borderId="15" xfId="0" applyFont="1" applyBorder="1" applyAlignment="1">
      <alignment horizontal="center" vertical="center"/>
    </xf>
    <xf numFmtId="0" fontId="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3" xfId="0" applyFont="1" applyBorder="1" applyAlignment="1">
      <alignment horizontal="center" vertical="center"/>
    </xf>
    <xf numFmtId="0" fontId="4" fillId="0" borderId="40" xfId="0" applyFont="1" applyBorder="1" applyAlignment="1">
      <alignment horizontal="center" vertical="center"/>
    </xf>
    <xf numFmtId="0" fontId="3" fillId="0" borderId="21" xfId="0" applyFont="1" applyBorder="1" applyAlignment="1">
      <alignment horizontal="right" vertical="center"/>
    </xf>
    <xf numFmtId="0" fontId="3" fillId="0" borderId="13" xfId="0" applyFont="1" applyBorder="1" applyAlignment="1">
      <alignment horizontal="right" vertical="center"/>
    </xf>
    <xf numFmtId="0" fontId="9" fillId="0" borderId="1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8" xfId="0" applyFont="1" applyBorder="1" applyAlignment="1">
      <alignment horizontal="center" vertical="center" wrapText="1"/>
    </xf>
    <xf numFmtId="171" fontId="3" fillId="35" borderId="41" xfId="0" applyNumberFormat="1" applyFont="1" applyFill="1" applyBorder="1" applyAlignment="1">
      <alignment horizontal="center" vertical="center"/>
    </xf>
    <xf numFmtId="171" fontId="3" fillId="35" borderId="40" xfId="0" applyNumberFormat="1" applyFont="1" applyFill="1" applyBorder="1" applyAlignment="1">
      <alignment horizontal="center" vertical="center"/>
    </xf>
    <xf numFmtId="0" fontId="0" fillId="0" borderId="41" xfId="0" applyFill="1" applyBorder="1" applyAlignment="1">
      <alignment horizontal="right" vertical="center"/>
    </xf>
    <xf numFmtId="0" fontId="0" fillId="0" borderId="40" xfId="0" applyFill="1" applyBorder="1" applyAlignment="1">
      <alignment horizontal="right" vertical="center"/>
    </xf>
    <xf numFmtId="0" fontId="3" fillId="0" borderId="50" xfId="0" applyFont="1" applyBorder="1" applyAlignment="1">
      <alignment horizontal="left" vertical="top" wrapText="1"/>
    </xf>
    <xf numFmtId="0" fontId="0" fillId="0" borderId="71" xfId="0" applyBorder="1" applyAlignment="1">
      <alignment wrapText="1"/>
    </xf>
    <xf numFmtId="0" fontId="0" fillId="0" borderId="20" xfId="0" applyBorder="1" applyAlignment="1">
      <alignment wrapText="1"/>
    </xf>
    <xf numFmtId="0" fontId="0" fillId="0" borderId="31" xfId="0" applyBorder="1" applyAlignment="1">
      <alignment wrapText="1"/>
    </xf>
    <xf numFmtId="0" fontId="0" fillId="0" borderId="72" xfId="0" applyBorder="1" applyAlignment="1">
      <alignment wrapText="1"/>
    </xf>
    <xf numFmtId="0" fontId="0" fillId="0" borderId="37" xfId="0" applyBorder="1" applyAlignment="1">
      <alignment wrapText="1"/>
    </xf>
    <xf numFmtId="0" fontId="3" fillId="0" borderId="31" xfId="0" applyFont="1" applyBorder="1" applyAlignment="1">
      <alignment horizontal="left" vertical="center"/>
    </xf>
    <xf numFmtId="0" fontId="3" fillId="0" borderId="21" xfId="0" applyFont="1" applyBorder="1" applyAlignment="1">
      <alignment horizontal="left" vertical="top" wrapText="1"/>
    </xf>
    <xf numFmtId="0" fontId="3" fillId="0" borderId="0" xfId="0" applyFont="1" applyBorder="1" applyAlignment="1">
      <alignment horizontal="left" vertical="top" wrapText="1"/>
    </xf>
    <xf numFmtId="3" fontId="3" fillId="34" borderId="41" xfId="0" applyNumberFormat="1" applyFont="1" applyFill="1" applyBorder="1" applyAlignment="1">
      <alignment horizontal="center" vertical="center"/>
    </xf>
    <xf numFmtId="0" fontId="3" fillId="34" borderId="40" xfId="0" applyFont="1" applyFill="1" applyBorder="1" applyAlignment="1">
      <alignment horizontal="center" vertical="center"/>
    </xf>
    <xf numFmtId="3" fontId="3" fillId="35" borderId="41" xfId="0" applyNumberFormat="1" applyFont="1" applyFill="1" applyBorder="1" applyAlignment="1">
      <alignment horizontal="center" vertical="center"/>
    </xf>
    <xf numFmtId="0" fontId="3" fillId="35" borderId="40" xfId="0" applyFont="1" applyFill="1" applyBorder="1" applyAlignment="1">
      <alignment horizontal="center" vertical="center"/>
    </xf>
    <xf numFmtId="0" fontId="3" fillId="0" borderId="0" xfId="0" applyFont="1" applyBorder="1" applyAlignment="1" applyProtection="1">
      <alignment horizontal="center" vertical="center"/>
      <protection/>
    </xf>
    <xf numFmtId="0" fontId="0" fillId="0" borderId="0" xfId="0" applyBorder="1" applyAlignment="1" applyProtection="1">
      <alignment/>
      <protection/>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13" xfId="0" applyBorder="1" applyAlignment="1">
      <alignment horizontal="center" vertical="center" wrapText="1"/>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10" fillId="0" borderId="41" xfId="0" applyFont="1" applyBorder="1" applyAlignment="1">
      <alignment horizontal="center" vertical="center"/>
    </xf>
    <xf numFmtId="0" fontId="3" fillId="0" borderId="39" xfId="0" applyFont="1" applyBorder="1" applyAlignment="1">
      <alignment horizontal="center" vertical="center" textRotation="90"/>
    </xf>
    <xf numFmtId="0" fontId="0" fillId="0" borderId="12" xfId="0" applyBorder="1" applyAlignment="1">
      <alignment horizontal="center" vertical="center" textRotation="90"/>
    </xf>
    <xf numFmtId="0" fontId="0" fillId="0" borderId="11" xfId="0" applyBorder="1" applyAlignment="1">
      <alignment horizontal="center" vertical="center" textRotation="90"/>
    </xf>
    <xf numFmtId="0" fontId="4" fillId="0" borderId="73" xfId="0" applyFon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3" fillId="0" borderId="50" xfId="0" applyFont="1" applyFill="1" applyBorder="1" applyAlignment="1">
      <alignment horizontal="center"/>
    </xf>
    <xf numFmtId="0" fontId="0" fillId="0" borderId="13" xfId="0" applyFill="1" applyBorder="1" applyAlignment="1">
      <alignment horizontal="center"/>
    </xf>
    <xf numFmtId="0" fontId="3" fillId="0" borderId="36" xfId="0" applyFont="1" applyFill="1"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right"/>
    </xf>
    <xf numFmtId="0" fontId="0" fillId="0" borderId="31" xfId="0" applyBorder="1" applyAlignment="1">
      <alignment horizontal="right"/>
    </xf>
    <xf numFmtId="169" fontId="3" fillId="35" borderId="41" xfId="0" applyNumberFormat="1" applyFont="1" applyFill="1" applyBorder="1" applyAlignment="1">
      <alignment horizontal="center" vertical="center"/>
    </xf>
    <xf numFmtId="169" fontId="3" fillId="35" borderId="40" xfId="0" applyNumberFormat="1" applyFont="1" applyFill="1" applyBorder="1" applyAlignment="1">
      <alignment horizontal="center" vertical="center"/>
    </xf>
    <xf numFmtId="0" fontId="0" fillId="0" borderId="15" xfId="0" applyBorder="1" applyAlignment="1">
      <alignment horizontal="center" vertical="center"/>
    </xf>
    <xf numFmtId="0" fontId="8" fillId="0" borderId="26" xfId="0" applyFont="1" applyBorder="1" applyAlignment="1">
      <alignment horizontal="center" vertical="center"/>
    </xf>
    <xf numFmtId="0" fontId="0" fillId="0" borderId="26" xfId="0" applyBorder="1" applyAlignment="1">
      <alignment horizontal="center" vertical="center"/>
    </xf>
    <xf numFmtId="0" fontId="3" fillId="0" borderId="12" xfId="0" applyFont="1" applyBorder="1" applyAlignment="1">
      <alignment horizontal="center" vertical="center" textRotation="90"/>
    </xf>
    <xf numFmtId="0" fontId="0" fillId="0" borderId="0" xfId="0" applyBorder="1" applyAlignment="1">
      <alignment horizontal="center" vertical="center"/>
    </xf>
    <xf numFmtId="0" fontId="0" fillId="0" borderId="40" xfId="0" applyBorder="1" applyAlignment="1">
      <alignment/>
    </xf>
    <xf numFmtId="169" fontId="3" fillId="34" borderId="50" xfId="0" applyNumberFormat="1" applyFont="1" applyFill="1" applyBorder="1" applyAlignment="1">
      <alignment horizontal="center" vertical="center"/>
    </xf>
    <xf numFmtId="169" fontId="0" fillId="34" borderId="13" xfId="0" applyNumberFormat="1" applyFill="1" applyBorder="1" applyAlignment="1">
      <alignment horizontal="center" vertical="center"/>
    </xf>
    <xf numFmtId="169" fontId="3" fillId="35" borderId="20" xfId="0" applyNumberFormat="1" applyFont="1" applyFill="1" applyBorder="1" applyAlignment="1">
      <alignment horizontal="center" vertical="center"/>
    </xf>
    <xf numFmtId="169" fontId="0" fillId="0" borderId="25" xfId="0" applyNumberFormat="1" applyBorder="1" applyAlignment="1">
      <alignment horizontal="center" vertical="center"/>
    </xf>
    <xf numFmtId="0" fontId="0" fillId="34" borderId="41" xfId="0" applyFill="1" applyBorder="1" applyAlignment="1">
      <alignment horizontal="center" vertical="center" wrapText="1"/>
    </xf>
    <xf numFmtId="0" fontId="0" fillId="34" borderId="43" xfId="0" applyFill="1" applyBorder="1" applyAlignment="1">
      <alignment horizontal="center" vertical="center" wrapText="1"/>
    </xf>
    <xf numFmtId="0" fontId="0" fillId="34" borderId="13" xfId="0" applyFill="1" applyBorder="1" applyAlignment="1">
      <alignment horizontal="center" vertical="center" wrapText="1"/>
    </xf>
    <xf numFmtId="0" fontId="0" fillId="35" borderId="41" xfId="0" applyFill="1" applyBorder="1" applyAlignment="1">
      <alignment horizontal="center" vertical="center" wrapText="1"/>
    </xf>
    <xf numFmtId="0" fontId="0" fillId="35" borderId="43" xfId="0" applyFill="1" applyBorder="1" applyAlignment="1">
      <alignment horizontal="center" vertical="center" wrapText="1"/>
    </xf>
    <xf numFmtId="0" fontId="0" fillId="35" borderId="13" xfId="0" applyFill="1" applyBorder="1" applyAlignment="1">
      <alignment horizontal="center" vertical="center" wrapText="1"/>
    </xf>
    <xf numFmtId="0" fontId="3" fillId="0" borderId="3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1" xfId="0" applyFont="1" applyBorder="1" applyAlignment="1">
      <alignment horizontal="right" vertical="center"/>
    </xf>
    <xf numFmtId="0" fontId="0" fillId="0" borderId="0" xfId="0" applyBorder="1" applyAlignment="1">
      <alignment wrapText="1"/>
    </xf>
    <xf numFmtId="0" fontId="0" fillId="0" borderId="25" xfId="0" applyBorder="1" applyAlignment="1">
      <alignment wrapText="1"/>
    </xf>
    <xf numFmtId="0" fontId="7" fillId="0" borderId="26" xfId="0" applyFont="1" applyBorder="1" applyAlignment="1">
      <alignment horizontal="center"/>
    </xf>
    <xf numFmtId="0" fontId="7" fillId="0" borderId="65" xfId="0" applyFont="1" applyBorder="1" applyAlignment="1">
      <alignment horizontal="center"/>
    </xf>
    <xf numFmtId="0" fontId="3" fillId="0" borderId="50" xfId="0" applyFont="1" applyBorder="1" applyAlignment="1">
      <alignment horizontal="center" vertical="center" wrapText="1"/>
    </xf>
    <xf numFmtId="0" fontId="0" fillId="0" borderId="21" xfId="0" applyBorder="1" applyAlignment="1">
      <alignment/>
    </xf>
    <xf numFmtId="0" fontId="0" fillId="0" borderId="13" xfId="0" applyBorder="1" applyAlignment="1">
      <alignment/>
    </xf>
    <xf numFmtId="0" fontId="0" fillId="0" borderId="49" xfId="0" applyBorder="1" applyAlignment="1">
      <alignment/>
    </xf>
    <xf numFmtId="0" fontId="0" fillId="0" borderId="26" xfId="0" applyBorder="1" applyAlignment="1">
      <alignment/>
    </xf>
    <xf numFmtId="0" fontId="0" fillId="0" borderId="38" xfId="0" applyBorder="1" applyAlignment="1">
      <alignment/>
    </xf>
    <xf numFmtId="0" fontId="0" fillId="0" borderId="0" xfId="0" applyBorder="1" applyAlignment="1">
      <alignment/>
    </xf>
    <xf numFmtId="0" fontId="3" fillId="0" borderId="20" xfId="0" applyFont="1" applyBorder="1" applyAlignment="1">
      <alignment horizontal="left" vertical="center"/>
    </xf>
    <xf numFmtId="0" fontId="3"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3" fillId="0" borderId="10"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2" xfId="0" applyBorder="1" applyAlignment="1">
      <alignment horizontal="center" vertical="center"/>
    </xf>
    <xf numFmtId="0" fontId="0" fillId="0" borderId="0" xfId="0" applyBorder="1" applyAlignment="1">
      <alignment horizontal="left" vertical="top" wrapText="1"/>
    </xf>
    <xf numFmtId="0" fontId="6" fillId="0" borderId="4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0" xfId="0" applyFont="1" applyBorder="1" applyAlignment="1">
      <alignment horizontal="center" vertical="center" wrapText="1"/>
    </xf>
    <xf numFmtId="0" fontId="3" fillId="0" borderId="20" xfId="0" applyFont="1" applyBorder="1" applyAlignment="1">
      <alignment horizontal="center" vertical="center"/>
    </xf>
    <xf numFmtId="0" fontId="0" fillId="0" borderId="0" xfId="0" applyAlignment="1">
      <alignment horizontal="center" vertical="center"/>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0" fillId="0" borderId="29"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49" xfId="0" applyBorder="1" applyAlignment="1">
      <alignment horizontal="center" vertical="center" wrapText="1"/>
    </xf>
    <xf numFmtId="0" fontId="0" fillId="0" borderId="38" xfId="0" applyBorder="1" applyAlignment="1">
      <alignment horizontal="center" vertical="center" wrapText="1"/>
    </xf>
    <xf numFmtId="0" fontId="0" fillId="0" borderId="13" xfId="0" applyBorder="1" applyAlignment="1">
      <alignment wrapText="1"/>
    </xf>
    <xf numFmtId="0" fontId="0" fillId="0" borderId="49" xfId="0" applyBorder="1" applyAlignment="1">
      <alignment wrapText="1"/>
    </xf>
    <xf numFmtId="0" fontId="0" fillId="0" borderId="38" xfId="0" applyBorder="1" applyAlignment="1">
      <alignment wrapText="1"/>
    </xf>
    <xf numFmtId="0" fontId="3" fillId="0" borderId="69" xfId="0" applyFont="1" applyBorder="1" applyAlignment="1">
      <alignment horizontal="center" vertical="center"/>
    </xf>
    <xf numFmtId="0" fontId="3" fillId="0" borderId="0" xfId="0" applyFont="1" applyBorder="1" applyAlignment="1">
      <alignment horizontal="left" vertical="center"/>
    </xf>
    <xf numFmtId="0" fontId="0" fillId="0" borderId="0" xfId="0" applyAlignment="1">
      <alignment horizontal="left"/>
    </xf>
    <xf numFmtId="0" fontId="3" fillId="0" borderId="4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76" xfId="0" applyFont="1" applyBorder="1" applyAlignment="1">
      <alignment horizontal="center" wrapText="1"/>
    </xf>
    <xf numFmtId="0" fontId="3" fillId="0" borderId="77" xfId="0" applyFont="1" applyBorder="1" applyAlignment="1">
      <alignment horizont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3" fillId="0" borderId="5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50" xfId="0" applyFont="1" applyBorder="1" applyAlignment="1">
      <alignment vertical="center" wrapText="1"/>
    </xf>
    <xf numFmtId="0" fontId="3" fillId="0" borderId="13" xfId="0" applyFont="1" applyBorder="1" applyAlignment="1">
      <alignment vertical="center" wrapText="1"/>
    </xf>
    <xf numFmtId="0" fontId="3" fillId="0" borderId="49" xfId="0" applyFont="1" applyBorder="1" applyAlignment="1">
      <alignment vertical="center" wrapText="1"/>
    </xf>
    <xf numFmtId="0" fontId="3" fillId="0" borderId="38" xfId="0" applyFont="1" applyBorder="1" applyAlignment="1">
      <alignment vertical="center" wrapText="1"/>
    </xf>
    <xf numFmtId="0" fontId="0" fillId="0" borderId="20" xfId="0" applyBorder="1" applyAlignment="1">
      <alignment horizontal="center" vertical="center" wrapText="1"/>
    </xf>
    <xf numFmtId="0" fontId="0" fillId="0" borderId="25" xfId="0" applyBorder="1" applyAlignment="1">
      <alignment horizontal="center" vertical="center" wrapText="1"/>
    </xf>
    <xf numFmtId="0" fontId="3" fillId="0" borderId="0"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28</xdr:row>
      <xdr:rowOff>0</xdr:rowOff>
    </xdr:from>
    <xdr:to>
      <xdr:col>8</xdr:col>
      <xdr:colOff>133350</xdr:colOff>
      <xdr:row>28</xdr:row>
      <xdr:rowOff>0</xdr:rowOff>
    </xdr:to>
    <xdr:sp>
      <xdr:nvSpPr>
        <xdr:cNvPr id="1" name="Line 1"/>
        <xdr:cNvSpPr>
          <a:spLocks/>
        </xdr:cNvSpPr>
      </xdr:nvSpPr>
      <xdr:spPr>
        <a:xfrm>
          <a:off x="5324475" y="4800600"/>
          <a:ext cx="1238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28</xdr:row>
      <xdr:rowOff>0</xdr:rowOff>
    </xdr:from>
    <xdr:to>
      <xdr:col>5</xdr:col>
      <xdr:colOff>819150</xdr:colOff>
      <xdr:row>28</xdr:row>
      <xdr:rowOff>0</xdr:rowOff>
    </xdr:to>
    <xdr:sp>
      <xdr:nvSpPr>
        <xdr:cNvPr id="2" name="Line 2"/>
        <xdr:cNvSpPr>
          <a:spLocks/>
        </xdr:cNvSpPr>
      </xdr:nvSpPr>
      <xdr:spPr>
        <a:xfrm flipH="1">
          <a:off x="3543300" y="4800600"/>
          <a:ext cx="1333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28</xdr:row>
      <xdr:rowOff>57150</xdr:rowOff>
    </xdr:from>
    <xdr:to>
      <xdr:col>10</xdr:col>
      <xdr:colOff>0</xdr:colOff>
      <xdr:row>28</xdr:row>
      <xdr:rowOff>57150</xdr:rowOff>
    </xdr:to>
    <xdr:sp>
      <xdr:nvSpPr>
        <xdr:cNvPr id="3" name="Line 3"/>
        <xdr:cNvSpPr>
          <a:spLocks/>
        </xdr:cNvSpPr>
      </xdr:nvSpPr>
      <xdr:spPr>
        <a:xfrm>
          <a:off x="2066925" y="4857750"/>
          <a:ext cx="46196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28</xdr:row>
      <xdr:rowOff>0</xdr:rowOff>
    </xdr:from>
    <xdr:to>
      <xdr:col>5</xdr:col>
      <xdr:colOff>704850</xdr:colOff>
      <xdr:row>28</xdr:row>
      <xdr:rowOff>57150</xdr:rowOff>
    </xdr:to>
    <xdr:sp>
      <xdr:nvSpPr>
        <xdr:cNvPr id="4" name="Line 4"/>
        <xdr:cNvSpPr>
          <a:spLocks/>
        </xdr:cNvSpPr>
      </xdr:nvSpPr>
      <xdr:spPr>
        <a:xfrm flipH="1">
          <a:off x="3390900" y="4800600"/>
          <a:ext cx="171450" cy="571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28</xdr:row>
      <xdr:rowOff>0</xdr:rowOff>
    </xdr:from>
    <xdr:to>
      <xdr:col>8</xdr:col>
      <xdr:colOff>352425</xdr:colOff>
      <xdr:row>28</xdr:row>
      <xdr:rowOff>57150</xdr:rowOff>
    </xdr:to>
    <xdr:sp>
      <xdr:nvSpPr>
        <xdr:cNvPr id="5" name="Line 5"/>
        <xdr:cNvSpPr>
          <a:spLocks/>
        </xdr:cNvSpPr>
      </xdr:nvSpPr>
      <xdr:spPr>
        <a:xfrm>
          <a:off x="5448300" y="4800600"/>
          <a:ext cx="219075" cy="571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12</xdr:row>
      <xdr:rowOff>19050</xdr:rowOff>
    </xdr:from>
    <xdr:to>
      <xdr:col>10</xdr:col>
      <xdr:colOff>381000</xdr:colOff>
      <xdr:row>27</xdr:row>
      <xdr:rowOff>114300</xdr:rowOff>
    </xdr:to>
    <xdr:sp>
      <xdr:nvSpPr>
        <xdr:cNvPr id="6" name="Line 7"/>
        <xdr:cNvSpPr>
          <a:spLocks/>
        </xdr:cNvSpPr>
      </xdr:nvSpPr>
      <xdr:spPr>
        <a:xfrm>
          <a:off x="7067550" y="2219325"/>
          <a:ext cx="0" cy="2524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27</xdr:row>
      <xdr:rowOff>0</xdr:rowOff>
    </xdr:from>
    <xdr:to>
      <xdr:col>10</xdr:col>
      <xdr:colOff>542925</xdr:colOff>
      <xdr:row>27</xdr:row>
      <xdr:rowOff>0</xdr:rowOff>
    </xdr:to>
    <xdr:sp>
      <xdr:nvSpPr>
        <xdr:cNvPr id="7" name="Line 8"/>
        <xdr:cNvSpPr>
          <a:spLocks/>
        </xdr:cNvSpPr>
      </xdr:nvSpPr>
      <xdr:spPr>
        <a:xfrm>
          <a:off x="7067550" y="4629150"/>
          <a:ext cx="1619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27</xdr:row>
      <xdr:rowOff>0</xdr:rowOff>
    </xdr:from>
    <xdr:to>
      <xdr:col>3</xdr:col>
      <xdr:colOff>514350</xdr:colOff>
      <xdr:row>27</xdr:row>
      <xdr:rowOff>0</xdr:rowOff>
    </xdr:to>
    <xdr:sp>
      <xdr:nvSpPr>
        <xdr:cNvPr id="8" name="Line 9"/>
        <xdr:cNvSpPr>
          <a:spLocks/>
        </xdr:cNvSpPr>
      </xdr:nvSpPr>
      <xdr:spPr>
        <a:xfrm>
          <a:off x="1600200" y="4629150"/>
          <a:ext cx="1905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27</xdr:row>
      <xdr:rowOff>0</xdr:rowOff>
    </xdr:from>
    <xdr:to>
      <xdr:col>10</xdr:col>
      <xdr:colOff>390525</xdr:colOff>
      <xdr:row>28</xdr:row>
      <xdr:rowOff>47625</xdr:rowOff>
    </xdr:to>
    <xdr:sp>
      <xdr:nvSpPr>
        <xdr:cNvPr id="9" name="Line 10"/>
        <xdr:cNvSpPr>
          <a:spLocks/>
        </xdr:cNvSpPr>
      </xdr:nvSpPr>
      <xdr:spPr>
        <a:xfrm flipV="1">
          <a:off x="6686550" y="4629150"/>
          <a:ext cx="390525" cy="2190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533400</xdr:colOff>
      <xdr:row>27</xdr:row>
      <xdr:rowOff>9525</xdr:rowOff>
    </xdr:from>
    <xdr:to>
      <xdr:col>11</xdr:col>
      <xdr:colOff>9525</xdr:colOff>
      <xdr:row>28</xdr:row>
      <xdr:rowOff>57150</xdr:rowOff>
    </xdr:to>
    <xdr:sp>
      <xdr:nvSpPr>
        <xdr:cNvPr id="10" name="Line 11"/>
        <xdr:cNvSpPr>
          <a:spLocks/>
        </xdr:cNvSpPr>
      </xdr:nvSpPr>
      <xdr:spPr>
        <a:xfrm>
          <a:off x="7219950" y="4638675"/>
          <a:ext cx="428625" cy="2190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27</xdr:row>
      <xdr:rowOff>0</xdr:rowOff>
    </xdr:from>
    <xdr:to>
      <xdr:col>4</xdr:col>
      <xdr:colOff>9525</xdr:colOff>
      <xdr:row>28</xdr:row>
      <xdr:rowOff>57150</xdr:rowOff>
    </xdr:to>
    <xdr:sp>
      <xdr:nvSpPr>
        <xdr:cNvPr id="11" name="Line 12"/>
        <xdr:cNvSpPr>
          <a:spLocks/>
        </xdr:cNvSpPr>
      </xdr:nvSpPr>
      <xdr:spPr>
        <a:xfrm>
          <a:off x="1771650" y="4629150"/>
          <a:ext cx="295275" cy="2286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27</xdr:row>
      <xdr:rowOff>0</xdr:rowOff>
    </xdr:from>
    <xdr:to>
      <xdr:col>3</xdr:col>
      <xdr:colOff>314325</xdr:colOff>
      <xdr:row>28</xdr:row>
      <xdr:rowOff>47625</xdr:rowOff>
    </xdr:to>
    <xdr:sp>
      <xdr:nvSpPr>
        <xdr:cNvPr id="12" name="Line 13"/>
        <xdr:cNvSpPr>
          <a:spLocks/>
        </xdr:cNvSpPr>
      </xdr:nvSpPr>
      <xdr:spPr>
        <a:xfrm flipH="1">
          <a:off x="1276350" y="4629150"/>
          <a:ext cx="314325" cy="2190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28</xdr:row>
      <xdr:rowOff>47625</xdr:rowOff>
    </xdr:from>
    <xdr:to>
      <xdr:col>2</xdr:col>
      <xdr:colOff>742950</xdr:colOff>
      <xdr:row>28</xdr:row>
      <xdr:rowOff>47625</xdr:rowOff>
    </xdr:to>
    <xdr:sp>
      <xdr:nvSpPr>
        <xdr:cNvPr id="13" name="Line 14"/>
        <xdr:cNvSpPr>
          <a:spLocks/>
        </xdr:cNvSpPr>
      </xdr:nvSpPr>
      <xdr:spPr>
        <a:xfrm flipH="1">
          <a:off x="523875" y="4848225"/>
          <a:ext cx="7524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28</xdr:row>
      <xdr:rowOff>57150</xdr:rowOff>
    </xdr:from>
    <xdr:to>
      <xdr:col>12</xdr:col>
      <xdr:colOff>0</xdr:colOff>
      <xdr:row>28</xdr:row>
      <xdr:rowOff>57150</xdr:rowOff>
    </xdr:to>
    <xdr:sp>
      <xdr:nvSpPr>
        <xdr:cNvPr id="14" name="Line 15"/>
        <xdr:cNvSpPr>
          <a:spLocks/>
        </xdr:cNvSpPr>
      </xdr:nvSpPr>
      <xdr:spPr>
        <a:xfrm>
          <a:off x="7648575" y="4857750"/>
          <a:ext cx="7905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12</xdr:row>
      <xdr:rowOff>76200</xdr:rowOff>
    </xdr:from>
    <xdr:to>
      <xdr:col>4</xdr:col>
      <xdr:colOff>0</xdr:colOff>
      <xdr:row>27</xdr:row>
      <xdr:rowOff>133350</xdr:rowOff>
    </xdr:to>
    <xdr:sp>
      <xdr:nvSpPr>
        <xdr:cNvPr id="15" name="Line 17"/>
        <xdr:cNvSpPr>
          <a:spLocks/>
        </xdr:cNvSpPr>
      </xdr:nvSpPr>
      <xdr:spPr>
        <a:xfrm flipH="1" flipV="1">
          <a:off x="2057400" y="2276475"/>
          <a:ext cx="0" cy="2486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xdr:row>
      <xdr:rowOff>76200</xdr:rowOff>
    </xdr:from>
    <xdr:to>
      <xdr:col>6</xdr:col>
      <xdr:colOff>0</xdr:colOff>
      <xdr:row>21</xdr:row>
      <xdr:rowOff>104775</xdr:rowOff>
    </xdr:to>
    <xdr:sp>
      <xdr:nvSpPr>
        <xdr:cNvPr id="16" name="Line 19"/>
        <xdr:cNvSpPr>
          <a:spLocks/>
        </xdr:cNvSpPr>
      </xdr:nvSpPr>
      <xdr:spPr>
        <a:xfrm flipV="1">
          <a:off x="3676650" y="3086100"/>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17</xdr:row>
      <xdr:rowOff>85725</xdr:rowOff>
    </xdr:from>
    <xdr:to>
      <xdr:col>8</xdr:col>
      <xdr:colOff>9525</xdr:colOff>
      <xdr:row>21</xdr:row>
      <xdr:rowOff>95250</xdr:rowOff>
    </xdr:to>
    <xdr:sp>
      <xdr:nvSpPr>
        <xdr:cNvPr id="17" name="Line 20"/>
        <xdr:cNvSpPr>
          <a:spLocks/>
        </xdr:cNvSpPr>
      </xdr:nvSpPr>
      <xdr:spPr>
        <a:xfrm flipV="1">
          <a:off x="5324475" y="3095625"/>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762000</xdr:colOff>
      <xdr:row>17</xdr:row>
      <xdr:rowOff>152400</xdr:rowOff>
    </xdr:from>
    <xdr:to>
      <xdr:col>8</xdr:col>
      <xdr:colOff>9525</xdr:colOff>
      <xdr:row>17</xdr:row>
      <xdr:rowOff>152400</xdr:rowOff>
    </xdr:to>
    <xdr:sp>
      <xdr:nvSpPr>
        <xdr:cNvPr id="18" name="Line 21"/>
        <xdr:cNvSpPr>
          <a:spLocks/>
        </xdr:cNvSpPr>
      </xdr:nvSpPr>
      <xdr:spPr>
        <a:xfrm flipV="1">
          <a:off x="5229225" y="3162300"/>
          <a:ext cx="95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xdr:row>
      <xdr:rowOff>152400</xdr:rowOff>
    </xdr:from>
    <xdr:to>
      <xdr:col>6</xdr:col>
      <xdr:colOff>104775</xdr:colOff>
      <xdr:row>18</xdr:row>
      <xdr:rowOff>0</xdr:rowOff>
    </xdr:to>
    <xdr:sp>
      <xdr:nvSpPr>
        <xdr:cNvPr id="19" name="Line 22"/>
        <xdr:cNvSpPr>
          <a:spLocks/>
        </xdr:cNvSpPr>
      </xdr:nvSpPr>
      <xdr:spPr>
        <a:xfrm flipH="1">
          <a:off x="3676650" y="3162300"/>
          <a:ext cx="104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0</xdr:rowOff>
    </xdr:from>
    <xdr:to>
      <xdr:col>10</xdr:col>
      <xdr:colOff>371475</xdr:colOff>
      <xdr:row>13</xdr:row>
      <xdr:rowOff>0</xdr:rowOff>
    </xdr:to>
    <xdr:sp>
      <xdr:nvSpPr>
        <xdr:cNvPr id="20" name="Line 25"/>
        <xdr:cNvSpPr>
          <a:spLocks/>
        </xdr:cNvSpPr>
      </xdr:nvSpPr>
      <xdr:spPr>
        <a:xfrm>
          <a:off x="4467225" y="2362200"/>
          <a:ext cx="2590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781050</xdr:colOff>
      <xdr:row>13</xdr:row>
      <xdr:rowOff>0</xdr:rowOff>
    </xdr:from>
    <xdr:to>
      <xdr:col>7</xdr:col>
      <xdr:colOff>419100</xdr:colOff>
      <xdr:row>13</xdr:row>
      <xdr:rowOff>0</xdr:rowOff>
    </xdr:to>
    <xdr:sp>
      <xdr:nvSpPr>
        <xdr:cNvPr id="21" name="Line 28"/>
        <xdr:cNvSpPr>
          <a:spLocks/>
        </xdr:cNvSpPr>
      </xdr:nvSpPr>
      <xdr:spPr>
        <a:xfrm flipH="1">
          <a:off x="2057400" y="2362200"/>
          <a:ext cx="2828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22</xdr:row>
      <xdr:rowOff>38100</xdr:rowOff>
    </xdr:from>
    <xdr:to>
      <xdr:col>5</xdr:col>
      <xdr:colOff>609600</xdr:colOff>
      <xdr:row>31</xdr:row>
      <xdr:rowOff>66675</xdr:rowOff>
    </xdr:to>
    <xdr:sp>
      <xdr:nvSpPr>
        <xdr:cNvPr id="22" name="Line 29"/>
        <xdr:cNvSpPr>
          <a:spLocks/>
        </xdr:cNvSpPr>
      </xdr:nvSpPr>
      <xdr:spPr>
        <a:xfrm>
          <a:off x="3457575" y="3857625"/>
          <a:ext cx="9525" cy="1504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22</xdr:row>
      <xdr:rowOff>76200</xdr:rowOff>
    </xdr:from>
    <xdr:to>
      <xdr:col>8</xdr:col>
      <xdr:colOff>209550</xdr:colOff>
      <xdr:row>31</xdr:row>
      <xdr:rowOff>66675</xdr:rowOff>
    </xdr:to>
    <xdr:sp>
      <xdr:nvSpPr>
        <xdr:cNvPr id="23" name="Line 30"/>
        <xdr:cNvSpPr>
          <a:spLocks/>
        </xdr:cNvSpPr>
      </xdr:nvSpPr>
      <xdr:spPr>
        <a:xfrm flipH="1">
          <a:off x="5514975" y="3895725"/>
          <a:ext cx="9525"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30</xdr:row>
      <xdr:rowOff>152400</xdr:rowOff>
    </xdr:from>
    <xdr:to>
      <xdr:col>8</xdr:col>
      <xdr:colOff>200025</xdr:colOff>
      <xdr:row>30</xdr:row>
      <xdr:rowOff>152400</xdr:rowOff>
    </xdr:to>
    <xdr:sp>
      <xdr:nvSpPr>
        <xdr:cNvPr id="24" name="Line 31"/>
        <xdr:cNvSpPr>
          <a:spLocks/>
        </xdr:cNvSpPr>
      </xdr:nvSpPr>
      <xdr:spPr>
        <a:xfrm>
          <a:off x="4467225" y="5286375"/>
          <a:ext cx="1047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30</xdr:row>
      <xdr:rowOff>152400</xdr:rowOff>
    </xdr:from>
    <xdr:to>
      <xdr:col>7</xdr:col>
      <xdr:colOff>0</xdr:colOff>
      <xdr:row>30</xdr:row>
      <xdr:rowOff>152400</xdr:rowOff>
    </xdr:to>
    <xdr:sp>
      <xdr:nvSpPr>
        <xdr:cNvPr id="25" name="Line 32"/>
        <xdr:cNvSpPr>
          <a:spLocks/>
        </xdr:cNvSpPr>
      </xdr:nvSpPr>
      <xdr:spPr>
        <a:xfrm flipH="1">
          <a:off x="3467100" y="5286375"/>
          <a:ext cx="1000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27</xdr:row>
      <xdr:rowOff>152400</xdr:rowOff>
    </xdr:from>
    <xdr:to>
      <xdr:col>8</xdr:col>
      <xdr:colOff>257175</xdr:colOff>
      <xdr:row>27</xdr:row>
      <xdr:rowOff>152400</xdr:rowOff>
    </xdr:to>
    <xdr:sp>
      <xdr:nvSpPr>
        <xdr:cNvPr id="26" name="Line 33"/>
        <xdr:cNvSpPr>
          <a:spLocks/>
        </xdr:cNvSpPr>
      </xdr:nvSpPr>
      <xdr:spPr>
        <a:xfrm>
          <a:off x="5572125" y="4781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27</xdr:row>
      <xdr:rowOff>152400</xdr:rowOff>
    </xdr:from>
    <xdr:to>
      <xdr:col>9</xdr:col>
      <xdr:colOff>9525</xdr:colOff>
      <xdr:row>27</xdr:row>
      <xdr:rowOff>152400</xdr:rowOff>
    </xdr:to>
    <xdr:sp>
      <xdr:nvSpPr>
        <xdr:cNvPr id="27" name="Line 34"/>
        <xdr:cNvSpPr>
          <a:spLocks/>
        </xdr:cNvSpPr>
      </xdr:nvSpPr>
      <xdr:spPr>
        <a:xfrm>
          <a:off x="5486400" y="478155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676275</xdr:colOff>
      <xdr:row>27</xdr:row>
      <xdr:rowOff>0</xdr:rowOff>
    </xdr:from>
    <xdr:to>
      <xdr:col>8</xdr:col>
      <xdr:colOff>676275</xdr:colOff>
      <xdr:row>27</xdr:row>
      <xdr:rowOff>152400</xdr:rowOff>
    </xdr:to>
    <xdr:sp>
      <xdr:nvSpPr>
        <xdr:cNvPr id="28" name="Line 35"/>
        <xdr:cNvSpPr>
          <a:spLocks/>
        </xdr:cNvSpPr>
      </xdr:nvSpPr>
      <xdr:spPr>
        <a:xfrm>
          <a:off x="5991225" y="46291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676275</xdr:colOff>
      <xdr:row>28</xdr:row>
      <xdr:rowOff>66675</xdr:rowOff>
    </xdr:from>
    <xdr:to>
      <xdr:col>8</xdr:col>
      <xdr:colOff>676275</xdr:colOff>
      <xdr:row>30</xdr:row>
      <xdr:rowOff>9525</xdr:rowOff>
    </xdr:to>
    <xdr:sp>
      <xdr:nvSpPr>
        <xdr:cNvPr id="29" name="Line 37"/>
        <xdr:cNvSpPr>
          <a:spLocks/>
        </xdr:cNvSpPr>
      </xdr:nvSpPr>
      <xdr:spPr>
        <a:xfrm flipV="1">
          <a:off x="5991225" y="48672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676275</xdr:colOff>
      <xdr:row>30</xdr:row>
      <xdr:rowOff>9525</xdr:rowOff>
    </xdr:from>
    <xdr:to>
      <xdr:col>9</xdr:col>
      <xdr:colOff>9525</xdr:colOff>
      <xdr:row>30</xdr:row>
      <xdr:rowOff>9525</xdr:rowOff>
    </xdr:to>
    <xdr:sp>
      <xdr:nvSpPr>
        <xdr:cNvPr id="30" name="Line 38"/>
        <xdr:cNvSpPr>
          <a:spLocks/>
        </xdr:cNvSpPr>
      </xdr:nvSpPr>
      <xdr:spPr>
        <a:xfrm>
          <a:off x="5991225" y="514350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619125</xdr:colOff>
      <xdr:row>27</xdr:row>
      <xdr:rowOff>0</xdr:rowOff>
    </xdr:from>
    <xdr:to>
      <xdr:col>12</xdr:col>
      <xdr:colOff>0</xdr:colOff>
      <xdr:row>27</xdr:row>
      <xdr:rowOff>0</xdr:rowOff>
    </xdr:to>
    <xdr:sp>
      <xdr:nvSpPr>
        <xdr:cNvPr id="31" name="Line 40"/>
        <xdr:cNvSpPr>
          <a:spLocks/>
        </xdr:cNvSpPr>
      </xdr:nvSpPr>
      <xdr:spPr>
        <a:xfrm>
          <a:off x="7305675" y="4629150"/>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419100</xdr:colOff>
      <xdr:row>28</xdr:row>
      <xdr:rowOff>57150</xdr:rowOff>
    </xdr:from>
    <xdr:to>
      <xdr:col>11</xdr:col>
      <xdr:colOff>419100</xdr:colOff>
      <xdr:row>29</xdr:row>
      <xdr:rowOff>57150</xdr:rowOff>
    </xdr:to>
    <xdr:sp>
      <xdr:nvSpPr>
        <xdr:cNvPr id="32" name="Line 42"/>
        <xdr:cNvSpPr>
          <a:spLocks/>
        </xdr:cNvSpPr>
      </xdr:nvSpPr>
      <xdr:spPr>
        <a:xfrm flipV="1">
          <a:off x="8058150" y="48577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25</xdr:row>
      <xdr:rowOff>19050</xdr:rowOff>
    </xdr:from>
    <xdr:to>
      <xdr:col>11</xdr:col>
      <xdr:colOff>409575</xdr:colOff>
      <xdr:row>27</xdr:row>
      <xdr:rowOff>0</xdr:rowOff>
    </xdr:to>
    <xdr:sp>
      <xdr:nvSpPr>
        <xdr:cNvPr id="33" name="Line 43"/>
        <xdr:cNvSpPr>
          <a:spLocks/>
        </xdr:cNvSpPr>
      </xdr:nvSpPr>
      <xdr:spPr>
        <a:xfrm>
          <a:off x="8048625" y="432435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23</xdr:row>
      <xdr:rowOff>0</xdr:rowOff>
    </xdr:from>
    <xdr:to>
      <xdr:col>5</xdr:col>
      <xdr:colOff>590550</xdr:colOff>
      <xdr:row>23</xdr:row>
      <xdr:rowOff>0</xdr:rowOff>
    </xdr:to>
    <xdr:sp>
      <xdr:nvSpPr>
        <xdr:cNvPr id="34" name="Line 79"/>
        <xdr:cNvSpPr>
          <a:spLocks/>
        </xdr:cNvSpPr>
      </xdr:nvSpPr>
      <xdr:spPr>
        <a:xfrm>
          <a:off x="2857500" y="398145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781050</xdr:colOff>
      <xdr:row>23</xdr:row>
      <xdr:rowOff>0</xdr:rowOff>
    </xdr:from>
    <xdr:to>
      <xdr:col>5</xdr:col>
      <xdr:colOff>9525</xdr:colOff>
      <xdr:row>23</xdr:row>
      <xdr:rowOff>0</xdr:rowOff>
    </xdr:to>
    <xdr:sp>
      <xdr:nvSpPr>
        <xdr:cNvPr id="35" name="Line 80"/>
        <xdr:cNvSpPr>
          <a:spLocks/>
        </xdr:cNvSpPr>
      </xdr:nvSpPr>
      <xdr:spPr>
        <a:xfrm flipH="1">
          <a:off x="2057400" y="3981450"/>
          <a:ext cx="809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23</xdr:row>
      <xdr:rowOff>0</xdr:rowOff>
    </xdr:from>
    <xdr:to>
      <xdr:col>9</xdr:col>
      <xdr:colOff>9525</xdr:colOff>
      <xdr:row>23</xdr:row>
      <xdr:rowOff>0</xdr:rowOff>
    </xdr:to>
    <xdr:sp>
      <xdr:nvSpPr>
        <xdr:cNvPr id="36" name="Line 81"/>
        <xdr:cNvSpPr>
          <a:spLocks/>
        </xdr:cNvSpPr>
      </xdr:nvSpPr>
      <xdr:spPr>
        <a:xfrm flipH="1">
          <a:off x="5524500" y="398145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22</xdr:row>
      <xdr:rowOff>161925</xdr:rowOff>
    </xdr:from>
    <xdr:to>
      <xdr:col>10</xdr:col>
      <xdr:colOff>0</xdr:colOff>
      <xdr:row>22</xdr:row>
      <xdr:rowOff>161925</xdr:rowOff>
    </xdr:to>
    <xdr:sp>
      <xdr:nvSpPr>
        <xdr:cNvPr id="37" name="Line 82"/>
        <xdr:cNvSpPr>
          <a:spLocks/>
        </xdr:cNvSpPr>
      </xdr:nvSpPr>
      <xdr:spPr>
        <a:xfrm flipV="1">
          <a:off x="6000750" y="39814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22</xdr:row>
      <xdr:rowOff>76200</xdr:rowOff>
    </xdr:from>
    <xdr:to>
      <xdr:col>10</xdr:col>
      <xdr:colOff>0</xdr:colOff>
      <xdr:row>28</xdr:row>
      <xdr:rowOff>9525</xdr:rowOff>
    </xdr:to>
    <xdr:sp>
      <xdr:nvSpPr>
        <xdr:cNvPr id="38" name="Line 83"/>
        <xdr:cNvSpPr>
          <a:spLocks/>
        </xdr:cNvSpPr>
      </xdr:nvSpPr>
      <xdr:spPr>
        <a:xfrm flipV="1">
          <a:off x="6686550" y="3895725"/>
          <a:ext cx="0" cy="914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12</xdr:row>
      <xdr:rowOff>152400</xdr:rowOff>
    </xdr:from>
    <xdr:to>
      <xdr:col>4</xdr:col>
      <xdr:colOff>0</xdr:colOff>
      <xdr:row>12</xdr:row>
      <xdr:rowOff>152400</xdr:rowOff>
    </xdr:to>
    <xdr:sp>
      <xdr:nvSpPr>
        <xdr:cNvPr id="39" name="Line 92"/>
        <xdr:cNvSpPr>
          <a:spLocks/>
        </xdr:cNvSpPr>
      </xdr:nvSpPr>
      <xdr:spPr>
        <a:xfrm>
          <a:off x="1352550" y="235267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12</xdr:row>
      <xdr:rowOff>152400</xdr:rowOff>
    </xdr:from>
    <xdr:to>
      <xdr:col>3</xdr:col>
      <xdr:colOff>85725</xdr:colOff>
      <xdr:row>13</xdr:row>
      <xdr:rowOff>0</xdr:rowOff>
    </xdr:to>
    <xdr:sp>
      <xdr:nvSpPr>
        <xdr:cNvPr id="40" name="Line 93"/>
        <xdr:cNvSpPr>
          <a:spLocks/>
        </xdr:cNvSpPr>
      </xdr:nvSpPr>
      <xdr:spPr>
        <a:xfrm flipH="1" flipV="1">
          <a:off x="1285875" y="2352675"/>
          <a:ext cx="762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11</xdr:row>
      <xdr:rowOff>85725</xdr:rowOff>
    </xdr:from>
    <xdr:to>
      <xdr:col>3</xdr:col>
      <xdr:colOff>400050</xdr:colOff>
      <xdr:row>12</xdr:row>
      <xdr:rowOff>152400</xdr:rowOff>
    </xdr:to>
    <xdr:sp>
      <xdr:nvSpPr>
        <xdr:cNvPr id="41" name="Line 94"/>
        <xdr:cNvSpPr>
          <a:spLocks/>
        </xdr:cNvSpPr>
      </xdr:nvSpPr>
      <xdr:spPr>
        <a:xfrm>
          <a:off x="1352550" y="2124075"/>
          <a:ext cx="3238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13</xdr:row>
      <xdr:rowOff>9525</xdr:rowOff>
    </xdr:from>
    <xdr:to>
      <xdr:col>11</xdr:col>
      <xdr:colOff>0</xdr:colOff>
      <xdr:row>13</xdr:row>
      <xdr:rowOff>9525</xdr:rowOff>
    </xdr:to>
    <xdr:sp>
      <xdr:nvSpPr>
        <xdr:cNvPr id="42" name="Line 95"/>
        <xdr:cNvSpPr>
          <a:spLocks/>
        </xdr:cNvSpPr>
      </xdr:nvSpPr>
      <xdr:spPr>
        <a:xfrm>
          <a:off x="7115175" y="2371725"/>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390525</xdr:colOff>
      <xdr:row>13</xdr:row>
      <xdr:rowOff>0</xdr:rowOff>
    </xdr:from>
    <xdr:to>
      <xdr:col>10</xdr:col>
      <xdr:colOff>457200</xdr:colOff>
      <xdr:row>13</xdr:row>
      <xdr:rowOff>0</xdr:rowOff>
    </xdr:to>
    <xdr:sp>
      <xdr:nvSpPr>
        <xdr:cNvPr id="43" name="Line 96"/>
        <xdr:cNvSpPr>
          <a:spLocks/>
        </xdr:cNvSpPr>
      </xdr:nvSpPr>
      <xdr:spPr>
        <a:xfrm flipH="1">
          <a:off x="7077075" y="2362200"/>
          <a:ext cx="66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619125</xdr:colOff>
      <xdr:row>11</xdr:row>
      <xdr:rowOff>76200</xdr:rowOff>
    </xdr:from>
    <xdr:to>
      <xdr:col>11</xdr:col>
      <xdr:colOff>0</xdr:colOff>
      <xdr:row>13</xdr:row>
      <xdr:rowOff>9525</xdr:rowOff>
    </xdr:to>
    <xdr:sp>
      <xdr:nvSpPr>
        <xdr:cNvPr id="44" name="Line 97"/>
        <xdr:cNvSpPr>
          <a:spLocks/>
        </xdr:cNvSpPr>
      </xdr:nvSpPr>
      <xdr:spPr>
        <a:xfrm flipH="1">
          <a:off x="7305675" y="2114550"/>
          <a:ext cx="3333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37</xdr:row>
      <xdr:rowOff>0</xdr:rowOff>
    </xdr:from>
    <xdr:to>
      <xdr:col>9</xdr:col>
      <xdr:colOff>133350</xdr:colOff>
      <xdr:row>37</xdr:row>
      <xdr:rowOff>0</xdr:rowOff>
    </xdr:to>
    <xdr:sp>
      <xdr:nvSpPr>
        <xdr:cNvPr id="1" name="Line 1"/>
        <xdr:cNvSpPr>
          <a:spLocks/>
        </xdr:cNvSpPr>
      </xdr:nvSpPr>
      <xdr:spPr>
        <a:xfrm>
          <a:off x="4791075" y="6534150"/>
          <a:ext cx="1238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685800</xdr:colOff>
      <xdr:row>37</xdr:row>
      <xdr:rowOff>0</xdr:rowOff>
    </xdr:from>
    <xdr:to>
      <xdr:col>6</xdr:col>
      <xdr:colOff>704850</xdr:colOff>
      <xdr:row>37</xdr:row>
      <xdr:rowOff>0</xdr:rowOff>
    </xdr:to>
    <xdr:sp>
      <xdr:nvSpPr>
        <xdr:cNvPr id="2" name="Line 2"/>
        <xdr:cNvSpPr>
          <a:spLocks/>
        </xdr:cNvSpPr>
      </xdr:nvSpPr>
      <xdr:spPr>
        <a:xfrm flipH="1">
          <a:off x="3286125" y="6534150"/>
          <a:ext cx="190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37</xdr:row>
      <xdr:rowOff>47625</xdr:rowOff>
    </xdr:from>
    <xdr:to>
      <xdr:col>13</xdr:col>
      <xdr:colOff>0</xdr:colOff>
      <xdr:row>37</xdr:row>
      <xdr:rowOff>57150</xdr:rowOff>
    </xdr:to>
    <xdr:sp>
      <xdr:nvSpPr>
        <xdr:cNvPr id="3" name="Line 3"/>
        <xdr:cNvSpPr>
          <a:spLocks/>
        </xdr:cNvSpPr>
      </xdr:nvSpPr>
      <xdr:spPr>
        <a:xfrm flipV="1">
          <a:off x="1943100" y="6581775"/>
          <a:ext cx="5276850"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133350</xdr:colOff>
      <xdr:row>37</xdr:row>
      <xdr:rowOff>0</xdr:rowOff>
    </xdr:from>
    <xdr:to>
      <xdr:col>9</xdr:col>
      <xdr:colOff>352425</xdr:colOff>
      <xdr:row>37</xdr:row>
      <xdr:rowOff>57150</xdr:rowOff>
    </xdr:to>
    <xdr:sp>
      <xdr:nvSpPr>
        <xdr:cNvPr id="4" name="Line 5"/>
        <xdr:cNvSpPr>
          <a:spLocks/>
        </xdr:cNvSpPr>
      </xdr:nvSpPr>
      <xdr:spPr>
        <a:xfrm>
          <a:off x="4914900" y="6534150"/>
          <a:ext cx="219075" cy="571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381000</xdr:colOff>
      <xdr:row>36</xdr:row>
      <xdr:rowOff>0</xdr:rowOff>
    </xdr:from>
    <xdr:to>
      <xdr:col>13</xdr:col>
      <xdr:colOff>504825</xdr:colOff>
      <xdr:row>36</xdr:row>
      <xdr:rowOff>0</xdr:rowOff>
    </xdr:to>
    <xdr:sp>
      <xdr:nvSpPr>
        <xdr:cNvPr id="5" name="Line 7"/>
        <xdr:cNvSpPr>
          <a:spLocks/>
        </xdr:cNvSpPr>
      </xdr:nvSpPr>
      <xdr:spPr>
        <a:xfrm>
          <a:off x="7600950" y="6362700"/>
          <a:ext cx="1238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36</xdr:row>
      <xdr:rowOff>0</xdr:rowOff>
    </xdr:from>
    <xdr:to>
      <xdr:col>13</xdr:col>
      <xdr:colOff>390525</xdr:colOff>
      <xdr:row>37</xdr:row>
      <xdr:rowOff>47625</xdr:rowOff>
    </xdr:to>
    <xdr:sp>
      <xdr:nvSpPr>
        <xdr:cNvPr id="6" name="Line 9"/>
        <xdr:cNvSpPr>
          <a:spLocks/>
        </xdr:cNvSpPr>
      </xdr:nvSpPr>
      <xdr:spPr>
        <a:xfrm flipV="1">
          <a:off x="7219950" y="6362700"/>
          <a:ext cx="390525" cy="2190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36</xdr:row>
      <xdr:rowOff>9525</xdr:rowOff>
    </xdr:from>
    <xdr:to>
      <xdr:col>14</xdr:col>
      <xdr:colOff>400050</xdr:colOff>
      <xdr:row>37</xdr:row>
      <xdr:rowOff>57150</xdr:rowOff>
    </xdr:to>
    <xdr:sp>
      <xdr:nvSpPr>
        <xdr:cNvPr id="7" name="Line 10"/>
        <xdr:cNvSpPr>
          <a:spLocks/>
        </xdr:cNvSpPr>
      </xdr:nvSpPr>
      <xdr:spPr>
        <a:xfrm>
          <a:off x="7724775" y="6372225"/>
          <a:ext cx="400050" cy="2190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35</xdr:row>
      <xdr:rowOff>142875</xdr:rowOff>
    </xdr:from>
    <xdr:to>
      <xdr:col>5</xdr:col>
      <xdr:colOff>9525</xdr:colOff>
      <xdr:row>37</xdr:row>
      <xdr:rowOff>57150</xdr:rowOff>
    </xdr:to>
    <xdr:sp>
      <xdr:nvSpPr>
        <xdr:cNvPr id="8" name="Line 11"/>
        <xdr:cNvSpPr>
          <a:spLocks/>
        </xdr:cNvSpPr>
      </xdr:nvSpPr>
      <xdr:spPr>
        <a:xfrm>
          <a:off x="1676400" y="6343650"/>
          <a:ext cx="266700" cy="2476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35</xdr:row>
      <xdr:rowOff>152400</xdr:rowOff>
    </xdr:from>
    <xdr:to>
      <xdr:col>4</xdr:col>
      <xdr:colOff>266700</xdr:colOff>
      <xdr:row>37</xdr:row>
      <xdr:rowOff>47625</xdr:rowOff>
    </xdr:to>
    <xdr:sp>
      <xdr:nvSpPr>
        <xdr:cNvPr id="9" name="Line 12"/>
        <xdr:cNvSpPr>
          <a:spLocks/>
        </xdr:cNvSpPr>
      </xdr:nvSpPr>
      <xdr:spPr>
        <a:xfrm flipH="1">
          <a:off x="1285875" y="6353175"/>
          <a:ext cx="266700" cy="2286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352425</xdr:colOff>
      <xdr:row>37</xdr:row>
      <xdr:rowOff>47625</xdr:rowOff>
    </xdr:from>
    <xdr:to>
      <xdr:col>15</xdr:col>
      <xdr:colOff>0</xdr:colOff>
      <xdr:row>37</xdr:row>
      <xdr:rowOff>57150</xdr:rowOff>
    </xdr:to>
    <xdr:sp>
      <xdr:nvSpPr>
        <xdr:cNvPr id="10" name="Line 13"/>
        <xdr:cNvSpPr>
          <a:spLocks/>
        </xdr:cNvSpPr>
      </xdr:nvSpPr>
      <xdr:spPr>
        <a:xfrm>
          <a:off x="8077200" y="6581775"/>
          <a:ext cx="257175"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23</xdr:row>
      <xdr:rowOff>76200</xdr:rowOff>
    </xdr:from>
    <xdr:to>
      <xdr:col>5</xdr:col>
      <xdr:colOff>0</xdr:colOff>
      <xdr:row>39</xdr:row>
      <xdr:rowOff>19050</xdr:rowOff>
    </xdr:to>
    <xdr:sp>
      <xdr:nvSpPr>
        <xdr:cNvPr id="11" name="Line 14"/>
        <xdr:cNvSpPr>
          <a:spLocks/>
        </xdr:cNvSpPr>
      </xdr:nvSpPr>
      <xdr:spPr>
        <a:xfrm flipV="1">
          <a:off x="1933575" y="4333875"/>
          <a:ext cx="0" cy="2543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26</xdr:row>
      <xdr:rowOff>76200</xdr:rowOff>
    </xdr:from>
    <xdr:to>
      <xdr:col>7</xdr:col>
      <xdr:colOff>0</xdr:colOff>
      <xdr:row>30</xdr:row>
      <xdr:rowOff>104775</xdr:rowOff>
    </xdr:to>
    <xdr:sp>
      <xdr:nvSpPr>
        <xdr:cNvPr id="12" name="Line 15"/>
        <xdr:cNvSpPr>
          <a:spLocks/>
        </xdr:cNvSpPr>
      </xdr:nvSpPr>
      <xdr:spPr>
        <a:xfrm flipV="1">
          <a:off x="3305175" y="4819650"/>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26</xdr:row>
      <xdr:rowOff>85725</xdr:rowOff>
    </xdr:from>
    <xdr:to>
      <xdr:col>9</xdr:col>
      <xdr:colOff>9525</xdr:colOff>
      <xdr:row>30</xdr:row>
      <xdr:rowOff>95250</xdr:rowOff>
    </xdr:to>
    <xdr:sp>
      <xdr:nvSpPr>
        <xdr:cNvPr id="13" name="Line 16"/>
        <xdr:cNvSpPr>
          <a:spLocks/>
        </xdr:cNvSpPr>
      </xdr:nvSpPr>
      <xdr:spPr>
        <a:xfrm flipV="1">
          <a:off x="4791075" y="4829175"/>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26</xdr:row>
      <xdr:rowOff>161925</xdr:rowOff>
    </xdr:from>
    <xdr:to>
      <xdr:col>9</xdr:col>
      <xdr:colOff>0</xdr:colOff>
      <xdr:row>27</xdr:row>
      <xdr:rowOff>9525</xdr:rowOff>
    </xdr:to>
    <xdr:sp>
      <xdr:nvSpPr>
        <xdr:cNvPr id="14" name="Line 17"/>
        <xdr:cNvSpPr>
          <a:spLocks/>
        </xdr:cNvSpPr>
      </xdr:nvSpPr>
      <xdr:spPr>
        <a:xfrm>
          <a:off x="4000500" y="4905375"/>
          <a:ext cx="7810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26</xdr:row>
      <xdr:rowOff>161925</xdr:rowOff>
    </xdr:from>
    <xdr:to>
      <xdr:col>7</xdr:col>
      <xdr:colOff>695325</xdr:colOff>
      <xdr:row>26</xdr:row>
      <xdr:rowOff>161925</xdr:rowOff>
    </xdr:to>
    <xdr:sp>
      <xdr:nvSpPr>
        <xdr:cNvPr id="15" name="Line 18"/>
        <xdr:cNvSpPr>
          <a:spLocks/>
        </xdr:cNvSpPr>
      </xdr:nvSpPr>
      <xdr:spPr>
        <a:xfrm flipH="1">
          <a:off x="3305175" y="490537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24</xdr:row>
      <xdr:rowOff>0</xdr:rowOff>
    </xdr:from>
    <xdr:to>
      <xdr:col>13</xdr:col>
      <xdr:colOff>390525</xdr:colOff>
      <xdr:row>24</xdr:row>
      <xdr:rowOff>0</xdr:rowOff>
    </xdr:to>
    <xdr:sp>
      <xdr:nvSpPr>
        <xdr:cNvPr id="16" name="Line 19"/>
        <xdr:cNvSpPr>
          <a:spLocks/>
        </xdr:cNvSpPr>
      </xdr:nvSpPr>
      <xdr:spPr>
        <a:xfrm>
          <a:off x="4781550" y="4419600"/>
          <a:ext cx="2828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647700</xdr:colOff>
      <xdr:row>24</xdr:row>
      <xdr:rowOff>0</xdr:rowOff>
    </xdr:from>
    <xdr:to>
      <xdr:col>8</xdr:col>
      <xdr:colOff>419100</xdr:colOff>
      <xdr:row>24</xdr:row>
      <xdr:rowOff>0</xdr:rowOff>
    </xdr:to>
    <xdr:sp>
      <xdr:nvSpPr>
        <xdr:cNvPr id="17" name="Line 20"/>
        <xdr:cNvSpPr>
          <a:spLocks/>
        </xdr:cNvSpPr>
      </xdr:nvSpPr>
      <xdr:spPr>
        <a:xfrm flipH="1">
          <a:off x="1933575" y="4419600"/>
          <a:ext cx="2486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31</xdr:row>
      <xdr:rowOff>47625</xdr:rowOff>
    </xdr:from>
    <xdr:to>
      <xdr:col>6</xdr:col>
      <xdr:colOff>381000</xdr:colOff>
      <xdr:row>40</xdr:row>
      <xdr:rowOff>95250</xdr:rowOff>
    </xdr:to>
    <xdr:sp>
      <xdr:nvSpPr>
        <xdr:cNvPr id="18" name="Line 21"/>
        <xdr:cNvSpPr>
          <a:spLocks/>
        </xdr:cNvSpPr>
      </xdr:nvSpPr>
      <xdr:spPr>
        <a:xfrm flipH="1">
          <a:off x="2962275" y="5600700"/>
          <a:ext cx="1905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36</xdr:row>
      <xdr:rowOff>76200</xdr:rowOff>
    </xdr:from>
    <xdr:to>
      <xdr:col>9</xdr:col>
      <xdr:colOff>200025</xdr:colOff>
      <xdr:row>40</xdr:row>
      <xdr:rowOff>66675</xdr:rowOff>
    </xdr:to>
    <xdr:sp>
      <xdr:nvSpPr>
        <xdr:cNvPr id="19" name="Line 22"/>
        <xdr:cNvSpPr>
          <a:spLocks/>
        </xdr:cNvSpPr>
      </xdr:nvSpPr>
      <xdr:spPr>
        <a:xfrm>
          <a:off x="4972050" y="6438900"/>
          <a:ext cx="952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39</xdr:row>
      <xdr:rowOff>152400</xdr:rowOff>
    </xdr:from>
    <xdr:to>
      <xdr:col>9</xdr:col>
      <xdr:colOff>200025</xdr:colOff>
      <xdr:row>39</xdr:row>
      <xdr:rowOff>152400</xdr:rowOff>
    </xdr:to>
    <xdr:sp>
      <xdr:nvSpPr>
        <xdr:cNvPr id="20" name="Line 23"/>
        <xdr:cNvSpPr>
          <a:spLocks/>
        </xdr:cNvSpPr>
      </xdr:nvSpPr>
      <xdr:spPr>
        <a:xfrm>
          <a:off x="4000500" y="701040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39</xdr:row>
      <xdr:rowOff>152400</xdr:rowOff>
    </xdr:from>
    <xdr:to>
      <xdr:col>8</xdr:col>
      <xdr:colOff>0</xdr:colOff>
      <xdr:row>39</xdr:row>
      <xdr:rowOff>152400</xdr:rowOff>
    </xdr:to>
    <xdr:sp>
      <xdr:nvSpPr>
        <xdr:cNvPr id="21" name="Line 24"/>
        <xdr:cNvSpPr>
          <a:spLocks/>
        </xdr:cNvSpPr>
      </xdr:nvSpPr>
      <xdr:spPr>
        <a:xfrm flipH="1">
          <a:off x="2943225" y="7010400"/>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257175</xdr:colOff>
      <xdr:row>36</xdr:row>
      <xdr:rowOff>152400</xdr:rowOff>
    </xdr:from>
    <xdr:to>
      <xdr:col>9</xdr:col>
      <xdr:colOff>257175</xdr:colOff>
      <xdr:row>36</xdr:row>
      <xdr:rowOff>152400</xdr:rowOff>
    </xdr:to>
    <xdr:sp>
      <xdr:nvSpPr>
        <xdr:cNvPr id="22" name="Line 25"/>
        <xdr:cNvSpPr>
          <a:spLocks/>
        </xdr:cNvSpPr>
      </xdr:nvSpPr>
      <xdr:spPr>
        <a:xfrm>
          <a:off x="5038725" y="6515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171450</xdr:colOff>
      <xdr:row>36</xdr:row>
      <xdr:rowOff>152400</xdr:rowOff>
    </xdr:from>
    <xdr:to>
      <xdr:col>10</xdr:col>
      <xdr:colOff>9525</xdr:colOff>
      <xdr:row>36</xdr:row>
      <xdr:rowOff>152400</xdr:rowOff>
    </xdr:to>
    <xdr:sp>
      <xdr:nvSpPr>
        <xdr:cNvPr id="23" name="Line 26"/>
        <xdr:cNvSpPr>
          <a:spLocks/>
        </xdr:cNvSpPr>
      </xdr:nvSpPr>
      <xdr:spPr>
        <a:xfrm>
          <a:off x="4953000" y="651510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676275</xdr:colOff>
      <xdr:row>36</xdr:row>
      <xdr:rowOff>0</xdr:rowOff>
    </xdr:from>
    <xdr:to>
      <xdr:col>9</xdr:col>
      <xdr:colOff>676275</xdr:colOff>
      <xdr:row>36</xdr:row>
      <xdr:rowOff>152400</xdr:rowOff>
    </xdr:to>
    <xdr:sp>
      <xdr:nvSpPr>
        <xdr:cNvPr id="24" name="Line 27"/>
        <xdr:cNvSpPr>
          <a:spLocks/>
        </xdr:cNvSpPr>
      </xdr:nvSpPr>
      <xdr:spPr>
        <a:xfrm>
          <a:off x="5457825" y="63627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676275</xdr:colOff>
      <xdr:row>37</xdr:row>
      <xdr:rowOff>66675</xdr:rowOff>
    </xdr:from>
    <xdr:to>
      <xdr:col>9</xdr:col>
      <xdr:colOff>676275</xdr:colOff>
      <xdr:row>39</xdr:row>
      <xdr:rowOff>9525</xdr:rowOff>
    </xdr:to>
    <xdr:sp>
      <xdr:nvSpPr>
        <xdr:cNvPr id="25" name="Line 28"/>
        <xdr:cNvSpPr>
          <a:spLocks/>
        </xdr:cNvSpPr>
      </xdr:nvSpPr>
      <xdr:spPr>
        <a:xfrm flipV="1">
          <a:off x="5457825" y="660082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676275</xdr:colOff>
      <xdr:row>39</xdr:row>
      <xdr:rowOff>9525</xdr:rowOff>
    </xdr:from>
    <xdr:to>
      <xdr:col>10</xdr:col>
      <xdr:colOff>9525</xdr:colOff>
      <xdr:row>39</xdr:row>
      <xdr:rowOff>9525</xdr:rowOff>
    </xdr:to>
    <xdr:sp>
      <xdr:nvSpPr>
        <xdr:cNvPr id="26" name="Line 29"/>
        <xdr:cNvSpPr>
          <a:spLocks/>
        </xdr:cNvSpPr>
      </xdr:nvSpPr>
      <xdr:spPr>
        <a:xfrm>
          <a:off x="5457825" y="68675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504825</xdr:colOff>
      <xdr:row>36</xdr:row>
      <xdr:rowOff>0</xdr:rowOff>
    </xdr:from>
    <xdr:to>
      <xdr:col>15</xdr:col>
      <xdr:colOff>0</xdr:colOff>
      <xdr:row>36</xdr:row>
      <xdr:rowOff>0</xdr:rowOff>
    </xdr:to>
    <xdr:sp>
      <xdr:nvSpPr>
        <xdr:cNvPr id="27" name="Line 30"/>
        <xdr:cNvSpPr>
          <a:spLocks/>
        </xdr:cNvSpPr>
      </xdr:nvSpPr>
      <xdr:spPr>
        <a:xfrm>
          <a:off x="7724775" y="63627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419100</xdr:colOff>
      <xdr:row>37</xdr:row>
      <xdr:rowOff>57150</xdr:rowOff>
    </xdr:from>
    <xdr:to>
      <xdr:col>12</xdr:col>
      <xdr:colOff>419100</xdr:colOff>
      <xdr:row>40</xdr:row>
      <xdr:rowOff>0</xdr:rowOff>
    </xdr:to>
    <xdr:sp>
      <xdr:nvSpPr>
        <xdr:cNvPr id="28" name="Line 31"/>
        <xdr:cNvSpPr>
          <a:spLocks/>
        </xdr:cNvSpPr>
      </xdr:nvSpPr>
      <xdr:spPr>
        <a:xfrm flipV="1">
          <a:off x="7115175" y="6591300"/>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409575</xdr:colOff>
      <xdr:row>34</xdr:row>
      <xdr:rowOff>19050</xdr:rowOff>
    </xdr:from>
    <xdr:to>
      <xdr:col>14</xdr:col>
      <xdr:colOff>409575</xdr:colOff>
      <xdr:row>36</xdr:row>
      <xdr:rowOff>0</xdr:rowOff>
    </xdr:to>
    <xdr:sp>
      <xdr:nvSpPr>
        <xdr:cNvPr id="29" name="Line 32"/>
        <xdr:cNvSpPr>
          <a:spLocks/>
        </xdr:cNvSpPr>
      </xdr:nvSpPr>
      <xdr:spPr>
        <a:xfrm>
          <a:off x="8134350" y="605790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390525</xdr:colOff>
      <xdr:row>23</xdr:row>
      <xdr:rowOff>95250</xdr:rowOff>
    </xdr:from>
    <xdr:to>
      <xdr:col>13</xdr:col>
      <xdr:colOff>390525</xdr:colOff>
      <xdr:row>40</xdr:row>
      <xdr:rowOff>19050</xdr:rowOff>
    </xdr:to>
    <xdr:sp>
      <xdr:nvSpPr>
        <xdr:cNvPr id="30" name="Line 33"/>
        <xdr:cNvSpPr>
          <a:spLocks/>
        </xdr:cNvSpPr>
      </xdr:nvSpPr>
      <xdr:spPr>
        <a:xfrm flipV="1">
          <a:off x="7610475" y="4352925"/>
          <a:ext cx="0" cy="2686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180975</xdr:colOff>
      <xdr:row>36</xdr:row>
      <xdr:rowOff>152400</xdr:rowOff>
    </xdr:from>
    <xdr:to>
      <xdr:col>12</xdr:col>
      <xdr:colOff>19050</xdr:colOff>
      <xdr:row>36</xdr:row>
      <xdr:rowOff>152400</xdr:rowOff>
    </xdr:to>
    <xdr:sp>
      <xdr:nvSpPr>
        <xdr:cNvPr id="31" name="Line 34"/>
        <xdr:cNvSpPr>
          <a:spLocks/>
        </xdr:cNvSpPr>
      </xdr:nvSpPr>
      <xdr:spPr>
        <a:xfrm>
          <a:off x="5648325" y="6515100"/>
          <a:ext cx="106680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685800</xdr:colOff>
      <xdr:row>36</xdr:row>
      <xdr:rowOff>152400</xdr:rowOff>
    </xdr:from>
    <xdr:to>
      <xdr:col>10</xdr:col>
      <xdr:colOff>171450</xdr:colOff>
      <xdr:row>37</xdr:row>
      <xdr:rowOff>38100</xdr:rowOff>
    </xdr:to>
    <xdr:sp>
      <xdr:nvSpPr>
        <xdr:cNvPr id="32" name="Line 35"/>
        <xdr:cNvSpPr>
          <a:spLocks/>
        </xdr:cNvSpPr>
      </xdr:nvSpPr>
      <xdr:spPr>
        <a:xfrm flipH="1">
          <a:off x="5467350" y="6515100"/>
          <a:ext cx="171450" cy="571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36</xdr:row>
      <xdr:rowOff>142875</xdr:rowOff>
    </xdr:from>
    <xdr:to>
      <xdr:col>12</xdr:col>
      <xdr:colOff>219075</xdr:colOff>
      <xdr:row>37</xdr:row>
      <xdr:rowOff>28575</xdr:rowOff>
    </xdr:to>
    <xdr:sp>
      <xdr:nvSpPr>
        <xdr:cNvPr id="33" name="Line 36"/>
        <xdr:cNvSpPr>
          <a:spLocks/>
        </xdr:cNvSpPr>
      </xdr:nvSpPr>
      <xdr:spPr>
        <a:xfrm>
          <a:off x="6705600" y="6505575"/>
          <a:ext cx="209550" cy="571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33</xdr:row>
      <xdr:rowOff>152400</xdr:rowOff>
    </xdr:from>
    <xdr:to>
      <xdr:col>10</xdr:col>
      <xdr:colOff>333375</xdr:colOff>
      <xdr:row>36</xdr:row>
      <xdr:rowOff>142875</xdr:rowOff>
    </xdr:to>
    <xdr:sp>
      <xdr:nvSpPr>
        <xdr:cNvPr id="34" name="Line 37"/>
        <xdr:cNvSpPr>
          <a:spLocks/>
        </xdr:cNvSpPr>
      </xdr:nvSpPr>
      <xdr:spPr>
        <a:xfrm flipV="1">
          <a:off x="5800725" y="6029325"/>
          <a:ext cx="0" cy="4762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619125</xdr:colOff>
      <xdr:row>32</xdr:row>
      <xdr:rowOff>0</xdr:rowOff>
    </xdr:from>
    <xdr:to>
      <xdr:col>11</xdr:col>
      <xdr:colOff>619125</xdr:colOff>
      <xdr:row>36</xdr:row>
      <xdr:rowOff>142875</xdr:rowOff>
    </xdr:to>
    <xdr:sp>
      <xdr:nvSpPr>
        <xdr:cNvPr id="35" name="Line 38"/>
        <xdr:cNvSpPr>
          <a:spLocks/>
        </xdr:cNvSpPr>
      </xdr:nvSpPr>
      <xdr:spPr>
        <a:xfrm flipV="1">
          <a:off x="6696075" y="5715000"/>
          <a:ext cx="0" cy="7905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314325</xdr:colOff>
      <xdr:row>31</xdr:row>
      <xdr:rowOff>57150</xdr:rowOff>
    </xdr:from>
    <xdr:to>
      <xdr:col>11</xdr:col>
      <xdr:colOff>95250</xdr:colOff>
      <xdr:row>32</xdr:row>
      <xdr:rowOff>0</xdr:rowOff>
    </xdr:to>
    <xdr:sp>
      <xdr:nvSpPr>
        <xdr:cNvPr id="36" name="Line 39"/>
        <xdr:cNvSpPr>
          <a:spLocks/>
        </xdr:cNvSpPr>
      </xdr:nvSpPr>
      <xdr:spPr>
        <a:xfrm flipV="1">
          <a:off x="5781675" y="5610225"/>
          <a:ext cx="390525" cy="1047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31</xdr:row>
      <xdr:rowOff>47625</xdr:rowOff>
    </xdr:from>
    <xdr:to>
      <xdr:col>11</xdr:col>
      <xdr:colOff>619125</xdr:colOff>
      <xdr:row>31</xdr:row>
      <xdr:rowOff>152400</xdr:rowOff>
    </xdr:to>
    <xdr:sp>
      <xdr:nvSpPr>
        <xdr:cNvPr id="37" name="Line 40"/>
        <xdr:cNvSpPr>
          <a:spLocks/>
        </xdr:cNvSpPr>
      </xdr:nvSpPr>
      <xdr:spPr>
        <a:xfrm flipH="1" flipV="1">
          <a:off x="6162675" y="5600700"/>
          <a:ext cx="533400" cy="1047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30</xdr:row>
      <xdr:rowOff>133350</xdr:rowOff>
    </xdr:from>
    <xdr:to>
      <xdr:col>7</xdr:col>
      <xdr:colOff>66675</xdr:colOff>
      <xdr:row>30</xdr:row>
      <xdr:rowOff>142875</xdr:rowOff>
    </xdr:to>
    <xdr:sp>
      <xdr:nvSpPr>
        <xdr:cNvPr id="38" name="Line 41"/>
        <xdr:cNvSpPr>
          <a:spLocks/>
        </xdr:cNvSpPr>
      </xdr:nvSpPr>
      <xdr:spPr>
        <a:xfrm flipV="1">
          <a:off x="3314700" y="5524500"/>
          <a:ext cx="571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30</xdr:row>
      <xdr:rowOff>152400</xdr:rowOff>
    </xdr:from>
    <xdr:to>
      <xdr:col>9</xdr:col>
      <xdr:colOff>0</xdr:colOff>
      <xdr:row>31</xdr:row>
      <xdr:rowOff>0</xdr:rowOff>
    </xdr:to>
    <xdr:sp>
      <xdr:nvSpPr>
        <xdr:cNvPr id="39" name="Line 42"/>
        <xdr:cNvSpPr>
          <a:spLocks/>
        </xdr:cNvSpPr>
      </xdr:nvSpPr>
      <xdr:spPr>
        <a:xfrm>
          <a:off x="3314700" y="5543550"/>
          <a:ext cx="14668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352425</xdr:colOff>
      <xdr:row>32</xdr:row>
      <xdr:rowOff>0</xdr:rowOff>
    </xdr:from>
    <xdr:to>
      <xdr:col>11</xdr:col>
      <xdr:colOff>619125</xdr:colOff>
      <xdr:row>32</xdr:row>
      <xdr:rowOff>0</xdr:rowOff>
    </xdr:to>
    <xdr:sp>
      <xdr:nvSpPr>
        <xdr:cNvPr id="40" name="Line 43"/>
        <xdr:cNvSpPr>
          <a:spLocks/>
        </xdr:cNvSpPr>
      </xdr:nvSpPr>
      <xdr:spPr>
        <a:xfrm>
          <a:off x="5819775" y="571500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495300</xdr:colOff>
      <xdr:row>36</xdr:row>
      <xdr:rowOff>152400</xdr:rowOff>
    </xdr:from>
    <xdr:to>
      <xdr:col>7</xdr:col>
      <xdr:colOff>0</xdr:colOff>
      <xdr:row>36</xdr:row>
      <xdr:rowOff>161925</xdr:rowOff>
    </xdr:to>
    <xdr:sp>
      <xdr:nvSpPr>
        <xdr:cNvPr id="41" name="Line 45"/>
        <xdr:cNvSpPr>
          <a:spLocks/>
        </xdr:cNvSpPr>
      </xdr:nvSpPr>
      <xdr:spPr>
        <a:xfrm flipH="1" flipV="1">
          <a:off x="3095625" y="6515100"/>
          <a:ext cx="209550"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36</xdr:row>
      <xdr:rowOff>152400</xdr:rowOff>
    </xdr:from>
    <xdr:to>
      <xdr:col>6</xdr:col>
      <xdr:colOff>504825</xdr:colOff>
      <xdr:row>37</xdr:row>
      <xdr:rowOff>38100</xdr:rowOff>
    </xdr:to>
    <xdr:sp>
      <xdr:nvSpPr>
        <xdr:cNvPr id="42" name="Line 46"/>
        <xdr:cNvSpPr>
          <a:spLocks/>
        </xdr:cNvSpPr>
      </xdr:nvSpPr>
      <xdr:spPr>
        <a:xfrm flipH="1">
          <a:off x="2867025" y="6515100"/>
          <a:ext cx="238125" cy="571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323850</xdr:colOff>
      <xdr:row>31</xdr:row>
      <xdr:rowOff>152400</xdr:rowOff>
    </xdr:from>
    <xdr:to>
      <xdr:col>10</xdr:col>
      <xdr:colOff>323850</xdr:colOff>
      <xdr:row>33</xdr:row>
      <xdr:rowOff>0</xdr:rowOff>
    </xdr:to>
    <xdr:sp>
      <xdr:nvSpPr>
        <xdr:cNvPr id="43" name="Line 47"/>
        <xdr:cNvSpPr>
          <a:spLocks/>
        </xdr:cNvSpPr>
      </xdr:nvSpPr>
      <xdr:spPr>
        <a:xfrm>
          <a:off x="5791200" y="5705475"/>
          <a:ext cx="0" cy="1714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32</xdr:row>
      <xdr:rowOff>0</xdr:rowOff>
    </xdr:from>
    <xdr:to>
      <xdr:col>6</xdr:col>
      <xdr:colOff>0</xdr:colOff>
      <xdr:row>32</xdr:row>
      <xdr:rowOff>0</xdr:rowOff>
    </xdr:to>
    <xdr:sp>
      <xdr:nvSpPr>
        <xdr:cNvPr id="44" name="Line 65"/>
        <xdr:cNvSpPr>
          <a:spLocks/>
        </xdr:cNvSpPr>
      </xdr:nvSpPr>
      <xdr:spPr>
        <a:xfrm flipH="1">
          <a:off x="1943100" y="571500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32</xdr:row>
      <xdr:rowOff>0</xdr:rowOff>
    </xdr:from>
    <xdr:to>
      <xdr:col>6</xdr:col>
      <xdr:colOff>381000</xdr:colOff>
      <xdr:row>32</xdr:row>
      <xdr:rowOff>9525</xdr:rowOff>
    </xdr:to>
    <xdr:sp>
      <xdr:nvSpPr>
        <xdr:cNvPr id="45" name="Line 66"/>
        <xdr:cNvSpPr>
          <a:spLocks/>
        </xdr:cNvSpPr>
      </xdr:nvSpPr>
      <xdr:spPr>
        <a:xfrm>
          <a:off x="2600325" y="5715000"/>
          <a:ext cx="3810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29</xdr:row>
      <xdr:rowOff>66675</xdr:rowOff>
    </xdr:from>
    <xdr:to>
      <xdr:col>5</xdr:col>
      <xdr:colOff>514350</xdr:colOff>
      <xdr:row>32</xdr:row>
      <xdr:rowOff>9525</xdr:rowOff>
    </xdr:to>
    <xdr:sp>
      <xdr:nvSpPr>
        <xdr:cNvPr id="46" name="Line 67"/>
        <xdr:cNvSpPr>
          <a:spLocks/>
        </xdr:cNvSpPr>
      </xdr:nvSpPr>
      <xdr:spPr>
        <a:xfrm>
          <a:off x="1638300" y="5295900"/>
          <a:ext cx="80962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36</xdr:row>
      <xdr:rowOff>0</xdr:rowOff>
    </xdr:from>
    <xdr:to>
      <xdr:col>4</xdr:col>
      <xdr:colOff>390525</xdr:colOff>
      <xdr:row>36</xdr:row>
      <xdr:rowOff>9525</xdr:rowOff>
    </xdr:to>
    <xdr:sp>
      <xdr:nvSpPr>
        <xdr:cNvPr id="47" name="Line 68"/>
        <xdr:cNvSpPr>
          <a:spLocks/>
        </xdr:cNvSpPr>
      </xdr:nvSpPr>
      <xdr:spPr>
        <a:xfrm flipV="1">
          <a:off x="1533525" y="6362700"/>
          <a:ext cx="142875"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14</xdr:row>
      <xdr:rowOff>9525</xdr:rowOff>
    </xdr:from>
    <xdr:to>
      <xdr:col>7</xdr:col>
      <xdr:colOff>0</xdr:colOff>
      <xdr:row>14</xdr:row>
      <xdr:rowOff>9525</xdr:rowOff>
    </xdr:to>
    <xdr:sp>
      <xdr:nvSpPr>
        <xdr:cNvPr id="1" name="Line 1"/>
        <xdr:cNvSpPr>
          <a:spLocks/>
        </xdr:cNvSpPr>
      </xdr:nvSpPr>
      <xdr:spPr>
        <a:xfrm>
          <a:off x="2924175" y="2562225"/>
          <a:ext cx="6000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9525</xdr:rowOff>
    </xdr:from>
    <xdr:to>
      <xdr:col>6</xdr:col>
      <xdr:colOff>0</xdr:colOff>
      <xdr:row>25</xdr:row>
      <xdr:rowOff>0</xdr:rowOff>
    </xdr:to>
    <xdr:sp>
      <xdr:nvSpPr>
        <xdr:cNvPr id="2" name="Line 2"/>
        <xdr:cNvSpPr>
          <a:spLocks/>
        </xdr:cNvSpPr>
      </xdr:nvSpPr>
      <xdr:spPr>
        <a:xfrm flipH="1">
          <a:off x="1085850" y="2562225"/>
          <a:ext cx="1828800" cy="18954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9525</xdr:rowOff>
    </xdr:from>
    <xdr:to>
      <xdr:col>10</xdr:col>
      <xdr:colOff>0</xdr:colOff>
      <xdr:row>25</xdr:row>
      <xdr:rowOff>9525</xdr:rowOff>
    </xdr:to>
    <xdr:sp>
      <xdr:nvSpPr>
        <xdr:cNvPr id="3" name="Line 3"/>
        <xdr:cNvSpPr>
          <a:spLocks/>
        </xdr:cNvSpPr>
      </xdr:nvSpPr>
      <xdr:spPr>
        <a:xfrm>
          <a:off x="3524250" y="2562225"/>
          <a:ext cx="1828800" cy="190500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25</xdr:row>
      <xdr:rowOff>9525</xdr:rowOff>
    </xdr:from>
    <xdr:to>
      <xdr:col>12</xdr:col>
      <xdr:colOff>609600</xdr:colOff>
      <xdr:row>25</xdr:row>
      <xdr:rowOff>9525</xdr:rowOff>
    </xdr:to>
    <xdr:sp>
      <xdr:nvSpPr>
        <xdr:cNvPr id="4" name="Line 5"/>
        <xdr:cNvSpPr>
          <a:spLocks/>
        </xdr:cNvSpPr>
      </xdr:nvSpPr>
      <xdr:spPr>
        <a:xfrm>
          <a:off x="5362575" y="4467225"/>
          <a:ext cx="1819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104775</xdr:rowOff>
    </xdr:from>
    <xdr:to>
      <xdr:col>6</xdr:col>
      <xdr:colOff>0</xdr:colOff>
      <xdr:row>13</xdr:row>
      <xdr:rowOff>95250</xdr:rowOff>
    </xdr:to>
    <xdr:sp>
      <xdr:nvSpPr>
        <xdr:cNvPr id="5" name="Line 8"/>
        <xdr:cNvSpPr>
          <a:spLocks/>
        </xdr:cNvSpPr>
      </xdr:nvSpPr>
      <xdr:spPr>
        <a:xfrm flipV="1">
          <a:off x="2914650" y="1819275"/>
          <a:ext cx="0"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9</xdr:row>
      <xdr:rowOff>95250</xdr:rowOff>
    </xdr:from>
    <xdr:to>
      <xdr:col>7</xdr:col>
      <xdr:colOff>9525</xdr:colOff>
      <xdr:row>13</xdr:row>
      <xdr:rowOff>104775</xdr:rowOff>
    </xdr:to>
    <xdr:sp>
      <xdr:nvSpPr>
        <xdr:cNvPr id="6" name="Line 9"/>
        <xdr:cNvSpPr>
          <a:spLocks/>
        </xdr:cNvSpPr>
      </xdr:nvSpPr>
      <xdr:spPr>
        <a:xfrm flipV="1">
          <a:off x="3533775" y="1809750"/>
          <a:ext cx="0" cy="6572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14</xdr:row>
      <xdr:rowOff>0</xdr:rowOff>
    </xdr:from>
    <xdr:to>
      <xdr:col>10</xdr:col>
      <xdr:colOff>552450</xdr:colOff>
      <xdr:row>14</xdr:row>
      <xdr:rowOff>0</xdr:rowOff>
    </xdr:to>
    <xdr:sp>
      <xdr:nvSpPr>
        <xdr:cNvPr id="7" name="Line 10"/>
        <xdr:cNvSpPr>
          <a:spLocks/>
        </xdr:cNvSpPr>
      </xdr:nvSpPr>
      <xdr:spPr>
        <a:xfrm>
          <a:off x="3609975" y="2552700"/>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9</xdr:row>
      <xdr:rowOff>133350</xdr:rowOff>
    </xdr:from>
    <xdr:to>
      <xdr:col>10</xdr:col>
      <xdr:colOff>9525</xdr:colOff>
      <xdr:row>24</xdr:row>
      <xdr:rowOff>95250</xdr:rowOff>
    </xdr:to>
    <xdr:sp>
      <xdr:nvSpPr>
        <xdr:cNvPr id="8" name="Line 11"/>
        <xdr:cNvSpPr>
          <a:spLocks/>
        </xdr:cNvSpPr>
      </xdr:nvSpPr>
      <xdr:spPr>
        <a:xfrm flipV="1">
          <a:off x="5362575" y="1847850"/>
          <a:ext cx="0" cy="2533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10</xdr:row>
      <xdr:rowOff>0</xdr:rowOff>
    </xdr:from>
    <xdr:to>
      <xdr:col>6</xdr:col>
      <xdr:colOff>419100</xdr:colOff>
      <xdr:row>10</xdr:row>
      <xdr:rowOff>0</xdr:rowOff>
    </xdr:to>
    <xdr:sp>
      <xdr:nvSpPr>
        <xdr:cNvPr id="9" name="Line 12"/>
        <xdr:cNvSpPr>
          <a:spLocks/>
        </xdr:cNvSpPr>
      </xdr:nvSpPr>
      <xdr:spPr>
        <a:xfrm flipH="1">
          <a:off x="2914650" y="1876425"/>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10</xdr:row>
      <xdr:rowOff>0</xdr:rowOff>
    </xdr:from>
    <xdr:to>
      <xdr:col>7</xdr:col>
      <xdr:colOff>9525</xdr:colOff>
      <xdr:row>10</xdr:row>
      <xdr:rowOff>0</xdr:rowOff>
    </xdr:to>
    <xdr:sp>
      <xdr:nvSpPr>
        <xdr:cNvPr id="10" name="Line 13"/>
        <xdr:cNvSpPr>
          <a:spLocks/>
        </xdr:cNvSpPr>
      </xdr:nvSpPr>
      <xdr:spPr>
        <a:xfrm>
          <a:off x="3333750" y="187642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10</xdr:row>
      <xdr:rowOff>0</xdr:rowOff>
    </xdr:from>
    <xdr:to>
      <xdr:col>10</xdr:col>
      <xdr:colOff>9525</xdr:colOff>
      <xdr:row>10</xdr:row>
      <xdr:rowOff>0</xdr:rowOff>
    </xdr:to>
    <xdr:sp>
      <xdr:nvSpPr>
        <xdr:cNvPr id="11" name="Line 14"/>
        <xdr:cNvSpPr>
          <a:spLocks/>
        </xdr:cNvSpPr>
      </xdr:nvSpPr>
      <xdr:spPr>
        <a:xfrm>
          <a:off x="4143375" y="1876425"/>
          <a:ext cx="1219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10</xdr:row>
      <xdr:rowOff>0</xdr:rowOff>
    </xdr:from>
    <xdr:to>
      <xdr:col>8</xdr:col>
      <xdr:colOff>9525</xdr:colOff>
      <xdr:row>10</xdr:row>
      <xdr:rowOff>0</xdr:rowOff>
    </xdr:to>
    <xdr:sp>
      <xdr:nvSpPr>
        <xdr:cNvPr id="12" name="Line 15"/>
        <xdr:cNvSpPr>
          <a:spLocks/>
        </xdr:cNvSpPr>
      </xdr:nvSpPr>
      <xdr:spPr>
        <a:xfrm flipH="1">
          <a:off x="3533775" y="18764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14</xdr:row>
      <xdr:rowOff>0</xdr:rowOff>
    </xdr:from>
    <xdr:to>
      <xdr:col>10</xdr:col>
      <xdr:colOff>428625</xdr:colOff>
      <xdr:row>17</xdr:row>
      <xdr:rowOff>0</xdr:rowOff>
    </xdr:to>
    <xdr:sp>
      <xdr:nvSpPr>
        <xdr:cNvPr id="13" name="Line 16"/>
        <xdr:cNvSpPr>
          <a:spLocks/>
        </xdr:cNvSpPr>
      </xdr:nvSpPr>
      <xdr:spPr>
        <a:xfrm flipV="1">
          <a:off x="5781675" y="2552700"/>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17</xdr:row>
      <xdr:rowOff>0</xdr:rowOff>
    </xdr:from>
    <xdr:to>
      <xdr:col>10</xdr:col>
      <xdr:colOff>428625</xdr:colOff>
      <xdr:row>25</xdr:row>
      <xdr:rowOff>0</xdr:rowOff>
    </xdr:to>
    <xdr:sp>
      <xdr:nvSpPr>
        <xdr:cNvPr id="14" name="Line 17"/>
        <xdr:cNvSpPr>
          <a:spLocks/>
        </xdr:cNvSpPr>
      </xdr:nvSpPr>
      <xdr:spPr>
        <a:xfrm>
          <a:off x="5781675" y="3067050"/>
          <a:ext cx="0" cy="1390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438150</xdr:colOff>
      <xdr:row>19</xdr:row>
      <xdr:rowOff>0</xdr:rowOff>
    </xdr:from>
    <xdr:to>
      <xdr:col>10</xdr:col>
      <xdr:colOff>609600</xdr:colOff>
      <xdr:row>19</xdr:row>
      <xdr:rowOff>0</xdr:rowOff>
    </xdr:to>
    <xdr:sp>
      <xdr:nvSpPr>
        <xdr:cNvPr id="15" name="Line 18"/>
        <xdr:cNvSpPr>
          <a:spLocks/>
        </xdr:cNvSpPr>
      </xdr:nvSpPr>
      <xdr:spPr>
        <a:xfrm flipH="1">
          <a:off x="5791200" y="34480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10</xdr:row>
      <xdr:rowOff>0</xdr:rowOff>
    </xdr:from>
    <xdr:to>
      <xdr:col>11</xdr:col>
      <xdr:colOff>0</xdr:colOff>
      <xdr:row>10</xdr:row>
      <xdr:rowOff>0</xdr:rowOff>
    </xdr:to>
    <xdr:sp>
      <xdr:nvSpPr>
        <xdr:cNvPr id="16" name="Line 19"/>
        <xdr:cNvSpPr>
          <a:spLocks/>
        </xdr:cNvSpPr>
      </xdr:nvSpPr>
      <xdr:spPr>
        <a:xfrm flipH="1">
          <a:off x="5372100" y="18764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24</xdr:row>
      <xdr:rowOff>152400</xdr:rowOff>
    </xdr:from>
    <xdr:to>
      <xdr:col>3</xdr:col>
      <xdr:colOff>0</xdr:colOff>
      <xdr:row>24</xdr:row>
      <xdr:rowOff>161925</xdr:rowOff>
    </xdr:to>
    <xdr:sp>
      <xdr:nvSpPr>
        <xdr:cNvPr id="17" name="Line 20"/>
        <xdr:cNvSpPr>
          <a:spLocks/>
        </xdr:cNvSpPr>
      </xdr:nvSpPr>
      <xdr:spPr>
        <a:xfrm flipH="1">
          <a:off x="809625" y="4438650"/>
          <a:ext cx="276225" cy="952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25</xdr:row>
      <xdr:rowOff>57150</xdr:rowOff>
    </xdr:from>
    <xdr:to>
      <xdr:col>3</xdr:col>
      <xdr:colOff>9525</xdr:colOff>
      <xdr:row>34</xdr:row>
      <xdr:rowOff>0</xdr:rowOff>
    </xdr:to>
    <xdr:sp>
      <xdr:nvSpPr>
        <xdr:cNvPr id="18" name="Line 21"/>
        <xdr:cNvSpPr>
          <a:spLocks/>
        </xdr:cNvSpPr>
      </xdr:nvSpPr>
      <xdr:spPr>
        <a:xfrm>
          <a:off x="1095375" y="4514850"/>
          <a:ext cx="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25</xdr:row>
      <xdr:rowOff>76200</xdr:rowOff>
    </xdr:from>
    <xdr:to>
      <xdr:col>10</xdr:col>
      <xdr:colOff>9525</xdr:colOff>
      <xdr:row>33</xdr:row>
      <xdr:rowOff>152400</xdr:rowOff>
    </xdr:to>
    <xdr:sp>
      <xdr:nvSpPr>
        <xdr:cNvPr id="19" name="Line 22"/>
        <xdr:cNvSpPr>
          <a:spLocks/>
        </xdr:cNvSpPr>
      </xdr:nvSpPr>
      <xdr:spPr>
        <a:xfrm flipH="1">
          <a:off x="5353050" y="4533900"/>
          <a:ext cx="9525" cy="1409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33</xdr:row>
      <xdr:rowOff>9525</xdr:rowOff>
    </xdr:from>
    <xdr:to>
      <xdr:col>10</xdr:col>
      <xdr:colOff>9525</xdr:colOff>
      <xdr:row>33</xdr:row>
      <xdr:rowOff>9525</xdr:rowOff>
    </xdr:to>
    <xdr:sp>
      <xdr:nvSpPr>
        <xdr:cNvPr id="20" name="Line 23"/>
        <xdr:cNvSpPr>
          <a:spLocks/>
        </xdr:cNvSpPr>
      </xdr:nvSpPr>
      <xdr:spPr>
        <a:xfrm>
          <a:off x="2914650" y="5800725"/>
          <a:ext cx="2447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0</xdr:rowOff>
    </xdr:from>
    <xdr:to>
      <xdr:col>6</xdr:col>
      <xdr:colOff>0</xdr:colOff>
      <xdr:row>33</xdr:row>
      <xdr:rowOff>9525</xdr:rowOff>
    </xdr:to>
    <xdr:sp>
      <xdr:nvSpPr>
        <xdr:cNvPr id="21" name="Line 24"/>
        <xdr:cNvSpPr>
          <a:spLocks/>
        </xdr:cNvSpPr>
      </xdr:nvSpPr>
      <xdr:spPr>
        <a:xfrm flipH="1" flipV="1">
          <a:off x="1095375" y="5791200"/>
          <a:ext cx="18192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16</xdr:row>
      <xdr:rowOff>9525</xdr:rowOff>
    </xdr:from>
    <xdr:to>
      <xdr:col>10</xdr:col>
      <xdr:colOff>314325</xdr:colOff>
      <xdr:row>16</xdr:row>
      <xdr:rowOff>9525</xdr:rowOff>
    </xdr:to>
    <xdr:sp>
      <xdr:nvSpPr>
        <xdr:cNvPr id="22" name="Line 26"/>
        <xdr:cNvSpPr>
          <a:spLocks/>
        </xdr:cNvSpPr>
      </xdr:nvSpPr>
      <xdr:spPr>
        <a:xfrm>
          <a:off x="4133850" y="2886075"/>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247650</xdr:colOff>
      <xdr:row>15</xdr:row>
      <xdr:rowOff>0</xdr:rowOff>
    </xdr:from>
    <xdr:to>
      <xdr:col>10</xdr:col>
      <xdr:colOff>257175</xdr:colOff>
      <xdr:row>16</xdr:row>
      <xdr:rowOff>19050</xdr:rowOff>
    </xdr:to>
    <xdr:sp>
      <xdr:nvSpPr>
        <xdr:cNvPr id="23" name="Line 27"/>
        <xdr:cNvSpPr>
          <a:spLocks/>
        </xdr:cNvSpPr>
      </xdr:nvSpPr>
      <xdr:spPr>
        <a:xfrm>
          <a:off x="5600700" y="2714625"/>
          <a:ext cx="95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247650</xdr:colOff>
      <xdr:row>14</xdr:row>
      <xdr:rowOff>9525</xdr:rowOff>
    </xdr:from>
    <xdr:to>
      <xdr:col>10</xdr:col>
      <xdr:colOff>247650</xdr:colOff>
      <xdr:row>15</xdr:row>
      <xdr:rowOff>0</xdr:rowOff>
    </xdr:to>
    <xdr:sp>
      <xdr:nvSpPr>
        <xdr:cNvPr id="24" name="Line 28"/>
        <xdr:cNvSpPr>
          <a:spLocks/>
        </xdr:cNvSpPr>
      </xdr:nvSpPr>
      <xdr:spPr>
        <a:xfrm flipV="1">
          <a:off x="5600700" y="25622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257175</xdr:colOff>
      <xdr:row>16</xdr:row>
      <xdr:rowOff>0</xdr:rowOff>
    </xdr:from>
    <xdr:to>
      <xdr:col>10</xdr:col>
      <xdr:colOff>257175</xdr:colOff>
      <xdr:row>21</xdr:row>
      <xdr:rowOff>0</xdr:rowOff>
    </xdr:to>
    <xdr:sp>
      <xdr:nvSpPr>
        <xdr:cNvPr id="25" name="Line 29"/>
        <xdr:cNvSpPr>
          <a:spLocks/>
        </xdr:cNvSpPr>
      </xdr:nvSpPr>
      <xdr:spPr>
        <a:xfrm flipV="1">
          <a:off x="5610225" y="28765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266700</xdr:colOff>
      <xdr:row>21</xdr:row>
      <xdr:rowOff>9525</xdr:rowOff>
    </xdr:from>
    <xdr:to>
      <xdr:col>10</xdr:col>
      <xdr:colOff>266700</xdr:colOff>
      <xdr:row>24</xdr:row>
      <xdr:rowOff>142875</xdr:rowOff>
    </xdr:to>
    <xdr:sp>
      <xdr:nvSpPr>
        <xdr:cNvPr id="26" name="Line 30"/>
        <xdr:cNvSpPr>
          <a:spLocks/>
        </xdr:cNvSpPr>
      </xdr:nvSpPr>
      <xdr:spPr>
        <a:xfrm>
          <a:off x="5619750" y="3810000"/>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266700</xdr:colOff>
      <xdr:row>22</xdr:row>
      <xdr:rowOff>0</xdr:rowOff>
    </xdr:from>
    <xdr:to>
      <xdr:col>11</xdr:col>
      <xdr:colOff>0</xdr:colOff>
      <xdr:row>22</xdr:row>
      <xdr:rowOff>0</xdr:rowOff>
    </xdr:to>
    <xdr:sp>
      <xdr:nvSpPr>
        <xdr:cNvPr id="27" name="Line 31"/>
        <xdr:cNvSpPr>
          <a:spLocks/>
        </xdr:cNvSpPr>
      </xdr:nvSpPr>
      <xdr:spPr>
        <a:xfrm flipH="1">
          <a:off x="5619750" y="39624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238125</xdr:colOff>
      <xdr:row>15</xdr:row>
      <xdr:rowOff>0</xdr:rowOff>
    </xdr:from>
    <xdr:to>
      <xdr:col>11</xdr:col>
      <xdr:colOff>0</xdr:colOff>
      <xdr:row>15</xdr:row>
      <xdr:rowOff>9525</xdr:rowOff>
    </xdr:to>
    <xdr:sp>
      <xdr:nvSpPr>
        <xdr:cNvPr id="28" name="Line 32"/>
        <xdr:cNvSpPr>
          <a:spLocks/>
        </xdr:cNvSpPr>
      </xdr:nvSpPr>
      <xdr:spPr>
        <a:xfrm flipH="1" flipV="1">
          <a:off x="5591175" y="2714625"/>
          <a:ext cx="3714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22</xdr:row>
      <xdr:rowOff>133350</xdr:rowOff>
    </xdr:from>
    <xdr:to>
      <xdr:col>7</xdr:col>
      <xdr:colOff>600075</xdr:colOff>
      <xdr:row>27</xdr:row>
      <xdr:rowOff>57150</xdr:rowOff>
    </xdr:to>
    <xdr:sp>
      <xdr:nvSpPr>
        <xdr:cNvPr id="29" name="Line 34"/>
        <xdr:cNvSpPr>
          <a:spLocks/>
        </xdr:cNvSpPr>
      </xdr:nvSpPr>
      <xdr:spPr>
        <a:xfrm flipV="1">
          <a:off x="3733800" y="4095750"/>
          <a:ext cx="390525"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24</xdr:row>
      <xdr:rowOff>161925</xdr:rowOff>
    </xdr:from>
    <xdr:to>
      <xdr:col>8</xdr:col>
      <xdr:colOff>466725</xdr:colOff>
      <xdr:row>27</xdr:row>
      <xdr:rowOff>57150</xdr:rowOff>
    </xdr:to>
    <xdr:sp>
      <xdr:nvSpPr>
        <xdr:cNvPr id="30" name="Line 35"/>
        <xdr:cNvSpPr>
          <a:spLocks/>
        </xdr:cNvSpPr>
      </xdr:nvSpPr>
      <xdr:spPr>
        <a:xfrm flipV="1">
          <a:off x="3752850" y="4448175"/>
          <a:ext cx="84772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27</xdr:row>
      <xdr:rowOff>38100</xdr:rowOff>
    </xdr:from>
    <xdr:to>
      <xdr:col>7</xdr:col>
      <xdr:colOff>533400</xdr:colOff>
      <xdr:row>27</xdr:row>
      <xdr:rowOff>76200</xdr:rowOff>
    </xdr:to>
    <xdr:sp>
      <xdr:nvSpPr>
        <xdr:cNvPr id="31" name="Line 36"/>
        <xdr:cNvSpPr>
          <a:spLocks/>
        </xdr:cNvSpPr>
      </xdr:nvSpPr>
      <xdr:spPr>
        <a:xfrm>
          <a:off x="3743325" y="4819650"/>
          <a:ext cx="314325"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14</xdr:row>
      <xdr:rowOff>85725</xdr:rowOff>
    </xdr:from>
    <xdr:to>
      <xdr:col>6</xdr:col>
      <xdr:colOff>0</xdr:colOff>
      <xdr:row>29</xdr:row>
      <xdr:rowOff>76200</xdr:rowOff>
    </xdr:to>
    <xdr:sp>
      <xdr:nvSpPr>
        <xdr:cNvPr id="32" name="Line 37"/>
        <xdr:cNvSpPr>
          <a:spLocks/>
        </xdr:cNvSpPr>
      </xdr:nvSpPr>
      <xdr:spPr>
        <a:xfrm>
          <a:off x="2914650" y="2638425"/>
          <a:ext cx="0" cy="25431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29</xdr:row>
      <xdr:rowOff>9525</xdr:rowOff>
    </xdr:from>
    <xdr:to>
      <xdr:col>10</xdr:col>
      <xdr:colOff>9525</xdr:colOff>
      <xdr:row>29</xdr:row>
      <xdr:rowOff>9525</xdr:rowOff>
    </xdr:to>
    <xdr:sp>
      <xdr:nvSpPr>
        <xdr:cNvPr id="33" name="Line 38"/>
        <xdr:cNvSpPr>
          <a:spLocks/>
        </xdr:cNvSpPr>
      </xdr:nvSpPr>
      <xdr:spPr>
        <a:xfrm>
          <a:off x="2981325" y="5114925"/>
          <a:ext cx="2381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29</xdr:row>
      <xdr:rowOff>9525</xdr:rowOff>
    </xdr:from>
    <xdr:to>
      <xdr:col>6</xdr:col>
      <xdr:colOff>104775</xdr:colOff>
      <xdr:row>29</xdr:row>
      <xdr:rowOff>9525</xdr:rowOff>
    </xdr:to>
    <xdr:sp>
      <xdr:nvSpPr>
        <xdr:cNvPr id="34" name="Line 39"/>
        <xdr:cNvSpPr>
          <a:spLocks/>
        </xdr:cNvSpPr>
      </xdr:nvSpPr>
      <xdr:spPr>
        <a:xfrm flipH="1">
          <a:off x="2914650" y="5114925"/>
          <a:ext cx="104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42</xdr:row>
      <xdr:rowOff>66675</xdr:rowOff>
    </xdr:from>
    <xdr:to>
      <xdr:col>8</xdr:col>
      <xdr:colOff>419100</xdr:colOff>
      <xdr:row>48</xdr:row>
      <xdr:rowOff>47625</xdr:rowOff>
    </xdr:to>
    <xdr:sp>
      <xdr:nvSpPr>
        <xdr:cNvPr id="35" name="Line 41"/>
        <xdr:cNvSpPr>
          <a:spLocks/>
        </xdr:cNvSpPr>
      </xdr:nvSpPr>
      <xdr:spPr>
        <a:xfrm>
          <a:off x="4095750" y="7362825"/>
          <a:ext cx="457200"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485775</xdr:colOff>
      <xdr:row>49</xdr:row>
      <xdr:rowOff>19050</xdr:rowOff>
    </xdr:from>
    <xdr:to>
      <xdr:col>9</xdr:col>
      <xdr:colOff>447675</xdr:colOff>
      <xdr:row>53</xdr:row>
      <xdr:rowOff>38100</xdr:rowOff>
    </xdr:to>
    <xdr:sp>
      <xdr:nvSpPr>
        <xdr:cNvPr id="36" name="Line 42"/>
        <xdr:cNvSpPr>
          <a:spLocks/>
        </xdr:cNvSpPr>
      </xdr:nvSpPr>
      <xdr:spPr>
        <a:xfrm>
          <a:off x="4619625" y="8467725"/>
          <a:ext cx="5715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409575</xdr:colOff>
      <xdr:row>47</xdr:row>
      <xdr:rowOff>133350</xdr:rowOff>
    </xdr:from>
    <xdr:to>
      <xdr:col>8</xdr:col>
      <xdr:colOff>609600</xdr:colOff>
      <xdr:row>48</xdr:row>
      <xdr:rowOff>28575</xdr:rowOff>
    </xdr:to>
    <xdr:sp>
      <xdr:nvSpPr>
        <xdr:cNvPr id="37" name="Line 43"/>
        <xdr:cNvSpPr>
          <a:spLocks/>
        </xdr:cNvSpPr>
      </xdr:nvSpPr>
      <xdr:spPr>
        <a:xfrm flipV="1">
          <a:off x="4543425" y="8258175"/>
          <a:ext cx="20002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47</xdr:row>
      <xdr:rowOff>133350</xdr:rowOff>
    </xdr:from>
    <xdr:to>
      <xdr:col>8</xdr:col>
      <xdr:colOff>609600</xdr:colOff>
      <xdr:row>49</xdr:row>
      <xdr:rowOff>104775</xdr:rowOff>
    </xdr:to>
    <xdr:sp>
      <xdr:nvSpPr>
        <xdr:cNvPr id="38" name="Line 44"/>
        <xdr:cNvSpPr>
          <a:spLocks/>
        </xdr:cNvSpPr>
      </xdr:nvSpPr>
      <xdr:spPr>
        <a:xfrm flipH="1">
          <a:off x="4343400" y="8258175"/>
          <a:ext cx="40005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49</xdr:row>
      <xdr:rowOff>19050</xdr:rowOff>
    </xdr:from>
    <xdr:to>
      <xdr:col>8</xdr:col>
      <xdr:colOff>476250</xdr:colOff>
      <xdr:row>49</xdr:row>
      <xdr:rowOff>114300</xdr:rowOff>
    </xdr:to>
    <xdr:sp>
      <xdr:nvSpPr>
        <xdr:cNvPr id="39" name="Line 45"/>
        <xdr:cNvSpPr>
          <a:spLocks/>
        </xdr:cNvSpPr>
      </xdr:nvSpPr>
      <xdr:spPr>
        <a:xfrm flipV="1">
          <a:off x="4343400" y="8467725"/>
          <a:ext cx="26670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51</xdr:row>
      <xdr:rowOff>171450</xdr:rowOff>
    </xdr:from>
    <xdr:to>
      <xdr:col>9</xdr:col>
      <xdr:colOff>219075</xdr:colOff>
      <xdr:row>51</xdr:row>
      <xdr:rowOff>171450</xdr:rowOff>
    </xdr:to>
    <xdr:sp>
      <xdr:nvSpPr>
        <xdr:cNvPr id="40" name="Line 46"/>
        <xdr:cNvSpPr>
          <a:spLocks/>
        </xdr:cNvSpPr>
      </xdr:nvSpPr>
      <xdr:spPr>
        <a:xfrm>
          <a:off x="4743450" y="89535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9</xdr:col>
      <xdr:colOff>0</xdr:colOff>
      <xdr:row>43</xdr:row>
      <xdr:rowOff>0</xdr:rowOff>
    </xdr:to>
    <xdr:sp>
      <xdr:nvSpPr>
        <xdr:cNvPr id="41" name="Line 47"/>
        <xdr:cNvSpPr>
          <a:spLocks/>
        </xdr:cNvSpPr>
      </xdr:nvSpPr>
      <xdr:spPr>
        <a:xfrm flipH="1">
          <a:off x="4133850" y="74580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48</xdr:row>
      <xdr:rowOff>152400</xdr:rowOff>
    </xdr:from>
    <xdr:to>
      <xdr:col>7</xdr:col>
      <xdr:colOff>323850</xdr:colOff>
      <xdr:row>49</xdr:row>
      <xdr:rowOff>0</xdr:rowOff>
    </xdr:to>
    <xdr:sp>
      <xdr:nvSpPr>
        <xdr:cNvPr id="42" name="Line 48"/>
        <xdr:cNvSpPr>
          <a:spLocks/>
        </xdr:cNvSpPr>
      </xdr:nvSpPr>
      <xdr:spPr>
        <a:xfrm flipH="1" flipV="1">
          <a:off x="3524250" y="8439150"/>
          <a:ext cx="3238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49</xdr:row>
      <xdr:rowOff>0</xdr:rowOff>
    </xdr:from>
    <xdr:to>
      <xdr:col>8</xdr:col>
      <xdr:colOff>0</xdr:colOff>
      <xdr:row>49</xdr:row>
      <xdr:rowOff>0</xdr:rowOff>
    </xdr:to>
    <xdr:sp>
      <xdr:nvSpPr>
        <xdr:cNvPr id="43" name="Line 49"/>
        <xdr:cNvSpPr>
          <a:spLocks/>
        </xdr:cNvSpPr>
      </xdr:nvSpPr>
      <xdr:spPr>
        <a:xfrm>
          <a:off x="3857625" y="844867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49</xdr:row>
      <xdr:rowOff>0</xdr:rowOff>
    </xdr:from>
    <xdr:to>
      <xdr:col>7</xdr:col>
      <xdr:colOff>0</xdr:colOff>
      <xdr:row>49</xdr:row>
      <xdr:rowOff>0</xdr:rowOff>
    </xdr:to>
    <xdr:sp>
      <xdr:nvSpPr>
        <xdr:cNvPr id="44" name="Line 50"/>
        <xdr:cNvSpPr>
          <a:spLocks/>
        </xdr:cNvSpPr>
      </xdr:nvSpPr>
      <xdr:spPr>
        <a:xfrm>
          <a:off x="2981325" y="8448675"/>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49</xdr:row>
      <xdr:rowOff>9525</xdr:rowOff>
    </xdr:from>
    <xdr:to>
      <xdr:col>6</xdr:col>
      <xdr:colOff>66675</xdr:colOff>
      <xdr:row>49</xdr:row>
      <xdr:rowOff>9525</xdr:rowOff>
    </xdr:to>
    <xdr:sp>
      <xdr:nvSpPr>
        <xdr:cNvPr id="45" name="Line 51"/>
        <xdr:cNvSpPr>
          <a:spLocks/>
        </xdr:cNvSpPr>
      </xdr:nvSpPr>
      <xdr:spPr>
        <a:xfrm flipH="1">
          <a:off x="2924175" y="8458200"/>
          <a:ext cx="57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50</xdr:row>
      <xdr:rowOff>0</xdr:rowOff>
    </xdr:from>
    <xdr:to>
      <xdr:col>6</xdr:col>
      <xdr:colOff>352425</xdr:colOff>
      <xdr:row>57</xdr:row>
      <xdr:rowOff>0</xdr:rowOff>
    </xdr:to>
    <xdr:sp>
      <xdr:nvSpPr>
        <xdr:cNvPr id="46" name="Line 52"/>
        <xdr:cNvSpPr>
          <a:spLocks/>
        </xdr:cNvSpPr>
      </xdr:nvSpPr>
      <xdr:spPr>
        <a:xfrm>
          <a:off x="3267075" y="8610600"/>
          <a:ext cx="0" cy="1152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55</xdr:row>
      <xdr:rowOff>0</xdr:rowOff>
    </xdr:from>
    <xdr:to>
      <xdr:col>10</xdr:col>
      <xdr:colOff>0</xdr:colOff>
      <xdr:row>55</xdr:row>
      <xdr:rowOff>0</xdr:rowOff>
    </xdr:to>
    <xdr:sp>
      <xdr:nvSpPr>
        <xdr:cNvPr id="47" name="Line 53"/>
        <xdr:cNvSpPr>
          <a:spLocks/>
        </xdr:cNvSpPr>
      </xdr:nvSpPr>
      <xdr:spPr>
        <a:xfrm flipH="1">
          <a:off x="3267075" y="9439275"/>
          <a:ext cx="2085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tabSelected="1" workbookViewId="0" topLeftCell="A1">
      <selection activeCell="M13" sqref="M13"/>
    </sheetView>
  </sheetViews>
  <sheetFormatPr defaultColWidth="9.140625" defaultRowHeight="12.75"/>
  <sheetData>
    <row r="1" spans="1:12" ht="13.5" thickBot="1">
      <c r="A1" s="2"/>
      <c r="B1" s="2"/>
      <c r="C1" s="2"/>
      <c r="D1" s="2"/>
      <c r="E1" s="2"/>
      <c r="F1" s="2"/>
      <c r="G1" s="2"/>
      <c r="H1" s="2"/>
      <c r="I1" s="2"/>
      <c r="J1" s="2"/>
      <c r="K1" s="2"/>
      <c r="L1" s="2"/>
    </row>
    <row r="2" spans="1:12" ht="12.75">
      <c r="A2" s="53"/>
      <c r="B2" s="245" t="s">
        <v>52</v>
      </c>
      <c r="C2" s="245"/>
      <c r="D2" s="245"/>
      <c r="E2" s="245"/>
      <c r="F2" s="245"/>
      <c r="G2" s="245"/>
      <c r="H2" s="245"/>
      <c r="I2" s="245"/>
      <c r="J2" s="55"/>
      <c r="K2" s="2"/>
      <c r="L2" s="2"/>
    </row>
    <row r="3" spans="1:12" ht="12.75">
      <c r="A3" s="56"/>
      <c r="B3" s="246"/>
      <c r="C3" s="246"/>
      <c r="D3" s="246"/>
      <c r="E3" s="246"/>
      <c r="F3" s="246"/>
      <c r="G3" s="246"/>
      <c r="H3" s="246"/>
      <c r="I3" s="246"/>
      <c r="J3" s="57"/>
      <c r="K3" s="2"/>
      <c r="L3" s="2"/>
    </row>
    <row r="4" spans="1:12" ht="12.75" customHeight="1">
      <c r="A4" s="56"/>
      <c r="B4" s="2"/>
      <c r="C4" s="247" t="s">
        <v>53</v>
      </c>
      <c r="D4" s="247"/>
      <c r="E4" s="247"/>
      <c r="F4" s="247"/>
      <c r="G4" s="247"/>
      <c r="H4" s="247"/>
      <c r="I4" s="2"/>
      <c r="J4" s="57"/>
      <c r="K4" s="2"/>
      <c r="L4" s="2"/>
    </row>
    <row r="5" spans="1:12" ht="12.75" customHeight="1">
      <c r="A5" s="56"/>
      <c r="B5" s="2"/>
      <c r="C5" s="2"/>
      <c r="D5" s="2"/>
      <c r="E5" s="2"/>
      <c r="F5" s="2"/>
      <c r="G5" s="2"/>
      <c r="H5" s="2"/>
      <c r="I5" s="2"/>
      <c r="J5" s="57"/>
      <c r="K5" s="2"/>
      <c r="L5" s="2"/>
    </row>
    <row r="6" spans="1:12" ht="12.75" customHeight="1">
      <c r="A6" s="237">
        <v>1</v>
      </c>
      <c r="B6" s="243" t="s">
        <v>141</v>
      </c>
      <c r="C6" s="243"/>
      <c r="D6" s="243"/>
      <c r="E6" s="243"/>
      <c r="F6" s="243"/>
      <c r="G6" s="243"/>
      <c r="H6" s="243"/>
      <c r="I6" s="243"/>
      <c r="J6" s="57"/>
      <c r="K6" s="2"/>
      <c r="L6" s="2"/>
    </row>
    <row r="7" spans="1:12" ht="12.75">
      <c r="A7" s="56"/>
      <c r="B7" s="243"/>
      <c r="C7" s="243"/>
      <c r="D7" s="243"/>
      <c r="E7" s="243"/>
      <c r="F7" s="243"/>
      <c r="G7" s="243"/>
      <c r="H7" s="243"/>
      <c r="I7" s="243"/>
      <c r="J7" s="57"/>
      <c r="K7" s="2"/>
      <c r="L7" s="2"/>
    </row>
    <row r="8" spans="1:12" ht="12.75" customHeight="1">
      <c r="A8" s="56"/>
      <c r="B8" s="243"/>
      <c r="C8" s="243"/>
      <c r="D8" s="243"/>
      <c r="E8" s="243"/>
      <c r="F8" s="243"/>
      <c r="G8" s="243"/>
      <c r="H8" s="243"/>
      <c r="I8" s="243"/>
      <c r="J8" s="57"/>
      <c r="L8" s="2"/>
    </row>
    <row r="9" spans="1:12" ht="12.75">
      <c r="A9" s="56"/>
      <c r="B9" s="2"/>
      <c r="C9" s="2"/>
      <c r="D9" s="2"/>
      <c r="E9" s="2"/>
      <c r="F9" s="2"/>
      <c r="G9" s="2"/>
      <c r="H9" s="2"/>
      <c r="I9" s="2"/>
      <c r="J9" s="57"/>
      <c r="L9" s="2"/>
    </row>
    <row r="10" spans="1:12" ht="12.75">
      <c r="A10" s="237">
        <v>2</v>
      </c>
      <c r="B10" s="243" t="s">
        <v>142</v>
      </c>
      <c r="C10" s="243"/>
      <c r="D10" s="243"/>
      <c r="E10" s="243"/>
      <c r="F10" s="243"/>
      <c r="G10" s="243"/>
      <c r="H10" s="243"/>
      <c r="I10" s="243"/>
      <c r="J10" s="57"/>
      <c r="L10" s="2"/>
    </row>
    <row r="11" spans="1:12" ht="12.75">
      <c r="A11" s="56"/>
      <c r="B11" s="243"/>
      <c r="C11" s="243"/>
      <c r="D11" s="243"/>
      <c r="E11" s="243"/>
      <c r="F11" s="243"/>
      <c r="G11" s="243"/>
      <c r="H11" s="243"/>
      <c r="I11" s="243"/>
      <c r="J11" s="57"/>
      <c r="L11" s="2"/>
    </row>
    <row r="12" spans="1:12" ht="12.75" customHeight="1">
      <c r="A12" s="56"/>
      <c r="B12" s="243"/>
      <c r="C12" s="243"/>
      <c r="D12" s="243"/>
      <c r="E12" s="243"/>
      <c r="F12" s="243"/>
      <c r="G12" s="243"/>
      <c r="H12" s="243"/>
      <c r="I12" s="243"/>
      <c r="J12" s="57"/>
      <c r="L12" s="2"/>
    </row>
    <row r="13" spans="1:12" ht="12.75">
      <c r="A13" s="56"/>
      <c r="B13" s="2"/>
      <c r="C13" s="2"/>
      <c r="D13" s="2"/>
      <c r="E13" s="2"/>
      <c r="F13" s="2"/>
      <c r="G13" s="2"/>
      <c r="H13" s="2"/>
      <c r="I13" s="2"/>
      <c r="J13" s="57"/>
      <c r="L13" s="2"/>
    </row>
    <row r="14" spans="1:12" ht="12.75">
      <c r="A14" s="56">
        <v>3</v>
      </c>
      <c r="B14" s="243" t="s">
        <v>146</v>
      </c>
      <c r="C14" s="243"/>
      <c r="D14" s="243"/>
      <c r="E14" s="243"/>
      <c r="F14" s="243"/>
      <c r="G14" s="243"/>
      <c r="H14" s="243"/>
      <c r="I14" s="243"/>
      <c r="J14" s="57"/>
      <c r="L14" s="2"/>
    </row>
    <row r="15" spans="1:12" ht="12.75">
      <c r="A15" s="56"/>
      <c r="B15" s="243"/>
      <c r="C15" s="243"/>
      <c r="D15" s="243"/>
      <c r="E15" s="243"/>
      <c r="F15" s="243"/>
      <c r="G15" s="243"/>
      <c r="H15" s="243"/>
      <c r="I15" s="243"/>
      <c r="J15" s="57"/>
      <c r="L15" s="2"/>
    </row>
    <row r="16" spans="1:12" ht="33.75" customHeight="1">
      <c r="A16" s="56"/>
      <c r="B16" s="243"/>
      <c r="C16" s="243"/>
      <c r="D16" s="243"/>
      <c r="E16" s="243"/>
      <c r="F16" s="243"/>
      <c r="G16" s="243"/>
      <c r="H16" s="243"/>
      <c r="I16" s="243"/>
      <c r="J16" s="57"/>
      <c r="L16" s="2"/>
    </row>
    <row r="17" spans="1:12" ht="19.5" customHeight="1">
      <c r="A17" s="56"/>
      <c r="B17" s="2"/>
      <c r="C17" s="2"/>
      <c r="D17" s="2"/>
      <c r="E17" s="2"/>
      <c r="F17" s="2"/>
      <c r="G17" s="2"/>
      <c r="H17" s="2"/>
      <c r="I17" s="2"/>
      <c r="J17" s="57"/>
      <c r="L17" s="2"/>
    </row>
    <row r="18" spans="1:12" ht="19.5" customHeight="1">
      <c r="A18" s="56">
        <v>4</v>
      </c>
      <c r="B18" s="243" t="s">
        <v>147</v>
      </c>
      <c r="C18" s="243"/>
      <c r="D18" s="243"/>
      <c r="E18" s="243"/>
      <c r="F18" s="243"/>
      <c r="G18" s="243"/>
      <c r="H18" s="243"/>
      <c r="I18" s="243"/>
      <c r="J18" s="57"/>
      <c r="L18" s="2"/>
    </row>
    <row r="19" spans="1:12" ht="12.75">
      <c r="A19" s="56"/>
      <c r="B19" s="243"/>
      <c r="C19" s="243"/>
      <c r="D19" s="243"/>
      <c r="E19" s="243"/>
      <c r="F19" s="243"/>
      <c r="G19" s="243"/>
      <c r="H19" s="243"/>
      <c r="I19" s="243"/>
      <c r="J19" s="57"/>
      <c r="L19" s="2"/>
    </row>
    <row r="20" spans="1:12" ht="18" customHeight="1">
      <c r="A20" s="56"/>
      <c r="B20" s="243"/>
      <c r="C20" s="243"/>
      <c r="D20" s="243"/>
      <c r="E20" s="243"/>
      <c r="F20" s="243"/>
      <c r="G20" s="243"/>
      <c r="H20" s="243"/>
      <c r="I20" s="243"/>
      <c r="J20" s="57"/>
      <c r="L20" s="2"/>
    </row>
    <row r="21" spans="1:12" ht="18" customHeight="1">
      <c r="A21" s="56"/>
      <c r="B21" s="2"/>
      <c r="C21" s="2"/>
      <c r="D21" s="2"/>
      <c r="E21" s="2"/>
      <c r="F21" s="2"/>
      <c r="G21" s="2"/>
      <c r="H21" s="2"/>
      <c r="I21" s="2"/>
      <c r="J21" s="57"/>
      <c r="L21" s="2"/>
    </row>
    <row r="22" spans="1:12" ht="18" customHeight="1">
      <c r="A22" s="56">
        <v>5</v>
      </c>
      <c r="B22" s="243" t="s">
        <v>164</v>
      </c>
      <c r="C22" s="243"/>
      <c r="D22" s="243"/>
      <c r="E22" s="243"/>
      <c r="F22" s="243"/>
      <c r="G22" s="243"/>
      <c r="H22" s="243"/>
      <c r="I22" s="243"/>
      <c r="J22" s="57"/>
      <c r="L22" s="2"/>
    </row>
    <row r="23" spans="1:12" ht="12.75">
      <c r="A23" s="56"/>
      <c r="B23" s="243"/>
      <c r="C23" s="243"/>
      <c r="D23" s="243"/>
      <c r="E23" s="243"/>
      <c r="F23" s="243"/>
      <c r="G23" s="243"/>
      <c r="H23" s="243"/>
      <c r="I23" s="243"/>
      <c r="J23" s="57"/>
      <c r="L23" s="2"/>
    </row>
    <row r="24" spans="1:12" ht="18" customHeight="1">
      <c r="A24" s="56"/>
      <c r="B24" s="243"/>
      <c r="C24" s="243"/>
      <c r="D24" s="243"/>
      <c r="E24" s="243"/>
      <c r="F24" s="243"/>
      <c r="G24" s="243"/>
      <c r="H24" s="243"/>
      <c r="I24" s="243"/>
      <c r="J24" s="57"/>
      <c r="L24" s="2"/>
    </row>
    <row r="25" spans="1:12" ht="18" customHeight="1">
      <c r="A25" s="56"/>
      <c r="B25" s="2"/>
      <c r="C25" s="2"/>
      <c r="D25" s="2"/>
      <c r="E25" s="2"/>
      <c r="F25" s="2"/>
      <c r="G25" s="2"/>
      <c r="H25" s="2"/>
      <c r="I25" s="2"/>
      <c r="J25" s="57"/>
      <c r="L25" s="2"/>
    </row>
    <row r="26" spans="1:12" ht="18" customHeight="1">
      <c r="A26" s="56">
        <v>6</v>
      </c>
      <c r="B26" s="243" t="s">
        <v>165</v>
      </c>
      <c r="C26" s="243"/>
      <c r="D26" s="243"/>
      <c r="E26" s="243"/>
      <c r="F26" s="243"/>
      <c r="G26" s="243"/>
      <c r="H26" s="243"/>
      <c r="I26" s="243"/>
      <c r="J26" s="57"/>
      <c r="L26" s="2"/>
    </row>
    <row r="27" spans="1:12" ht="7.5" customHeight="1">
      <c r="A27" s="56"/>
      <c r="B27" s="243"/>
      <c r="C27" s="243"/>
      <c r="D27" s="243"/>
      <c r="E27" s="243"/>
      <c r="F27" s="243"/>
      <c r="G27" s="243"/>
      <c r="H27" s="243"/>
      <c r="I27" s="243"/>
      <c r="J27" s="57"/>
      <c r="L27" s="2"/>
    </row>
    <row r="28" spans="1:12" ht="12.75" customHeight="1" hidden="1">
      <c r="A28" s="56"/>
      <c r="B28" s="243"/>
      <c r="C28" s="243"/>
      <c r="D28" s="243"/>
      <c r="E28" s="243"/>
      <c r="F28" s="243"/>
      <c r="G28" s="243"/>
      <c r="H28" s="243"/>
      <c r="I28" s="243"/>
      <c r="J28" s="57"/>
      <c r="L28" s="2"/>
    </row>
    <row r="29" spans="1:12" ht="12.75">
      <c r="A29" s="56"/>
      <c r="B29" s="2"/>
      <c r="C29" s="2"/>
      <c r="D29" s="2"/>
      <c r="E29" s="2"/>
      <c r="F29" s="2"/>
      <c r="G29" s="2"/>
      <c r="H29" s="2"/>
      <c r="I29" s="2"/>
      <c r="J29" s="57"/>
      <c r="L29" s="2"/>
    </row>
    <row r="30" spans="1:12" ht="12.75">
      <c r="A30" s="56">
        <v>7</v>
      </c>
      <c r="B30" s="243" t="s">
        <v>143</v>
      </c>
      <c r="C30" s="243"/>
      <c r="D30" s="243"/>
      <c r="E30" s="243"/>
      <c r="F30" s="243"/>
      <c r="G30" s="243"/>
      <c r="H30" s="243"/>
      <c r="I30" s="243"/>
      <c r="J30" s="57"/>
      <c r="L30" s="2"/>
    </row>
    <row r="31" spans="1:12" ht="12.75">
      <c r="A31" s="56"/>
      <c r="B31" s="243"/>
      <c r="C31" s="243"/>
      <c r="D31" s="243"/>
      <c r="E31" s="243"/>
      <c r="F31" s="243"/>
      <c r="G31" s="243"/>
      <c r="H31" s="243"/>
      <c r="I31" s="243"/>
      <c r="J31" s="57"/>
      <c r="L31" s="2"/>
    </row>
    <row r="32" spans="1:12" ht="12.75" customHeight="1" hidden="1">
      <c r="A32" s="56"/>
      <c r="B32" s="243"/>
      <c r="C32" s="243"/>
      <c r="D32" s="243"/>
      <c r="E32" s="243"/>
      <c r="F32" s="243"/>
      <c r="G32" s="243"/>
      <c r="H32" s="243"/>
      <c r="I32" s="243"/>
      <c r="J32" s="57"/>
      <c r="L32" s="2"/>
    </row>
    <row r="33" spans="1:12" ht="12.75">
      <c r="A33" s="56"/>
      <c r="B33" s="2"/>
      <c r="C33" s="2"/>
      <c r="D33" s="2"/>
      <c r="E33" s="2"/>
      <c r="F33" s="2"/>
      <c r="G33" s="2"/>
      <c r="H33" s="2"/>
      <c r="I33" s="2"/>
      <c r="J33" s="57"/>
      <c r="L33" s="2"/>
    </row>
    <row r="34" spans="1:12" ht="12.75">
      <c r="A34" s="56">
        <v>8</v>
      </c>
      <c r="B34" s="243" t="s">
        <v>144</v>
      </c>
      <c r="C34" s="243"/>
      <c r="D34" s="243"/>
      <c r="E34" s="243"/>
      <c r="F34" s="243"/>
      <c r="G34" s="243"/>
      <c r="H34" s="243"/>
      <c r="I34" s="243"/>
      <c r="J34" s="57"/>
      <c r="L34" s="2"/>
    </row>
    <row r="35" spans="1:12" ht="12.75">
      <c r="A35" s="56"/>
      <c r="B35" s="243"/>
      <c r="C35" s="243"/>
      <c r="D35" s="243"/>
      <c r="E35" s="243"/>
      <c r="F35" s="243"/>
      <c r="G35" s="243"/>
      <c r="H35" s="243"/>
      <c r="I35" s="243"/>
      <c r="J35" s="57"/>
      <c r="L35" s="2"/>
    </row>
    <row r="36" spans="1:12" ht="18" customHeight="1">
      <c r="A36" s="56"/>
      <c r="B36" s="243"/>
      <c r="C36" s="243"/>
      <c r="D36" s="243"/>
      <c r="E36" s="243"/>
      <c r="F36" s="243"/>
      <c r="G36" s="243"/>
      <c r="H36" s="243"/>
      <c r="I36" s="243"/>
      <c r="J36" s="57"/>
      <c r="L36" s="2"/>
    </row>
    <row r="37" spans="1:12" ht="12" customHeight="1">
      <c r="A37" s="56"/>
      <c r="B37" s="2"/>
      <c r="C37" s="2"/>
      <c r="D37" s="2"/>
      <c r="E37" s="2"/>
      <c r="F37" s="2"/>
      <c r="G37" s="2"/>
      <c r="H37" s="2"/>
      <c r="I37" s="2"/>
      <c r="J37" s="57"/>
      <c r="L37" s="2"/>
    </row>
    <row r="38" spans="1:12" ht="18" customHeight="1">
      <c r="A38" s="56">
        <v>9</v>
      </c>
      <c r="B38" s="243" t="s">
        <v>145</v>
      </c>
      <c r="C38" s="243"/>
      <c r="D38" s="243"/>
      <c r="E38" s="243"/>
      <c r="F38" s="243"/>
      <c r="G38" s="243"/>
      <c r="H38" s="243"/>
      <c r="I38" s="243"/>
      <c r="J38" s="57"/>
      <c r="L38" s="2"/>
    </row>
    <row r="39" spans="1:12" ht="12.75">
      <c r="A39" s="56"/>
      <c r="B39" s="243"/>
      <c r="C39" s="243"/>
      <c r="D39" s="243"/>
      <c r="E39" s="243"/>
      <c r="F39" s="243"/>
      <c r="G39" s="243"/>
      <c r="H39" s="243"/>
      <c r="I39" s="243"/>
      <c r="J39" s="57"/>
      <c r="L39" s="2"/>
    </row>
    <row r="40" spans="1:12" ht="12.75" customHeight="1">
      <c r="A40" s="56"/>
      <c r="B40" s="243"/>
      <c r="C40" s="243"/>
      <c r="D40" s="243"/>
      <c r="E40" s="243"/>
      <c r="F40" s="243"/>
      <c r="G40" s="243"/>
      <c r="H40" s="243"/>
      <c r="I40" s="243"/>
      <c r="J40" s="57"/>
      <c r="L40" s="2"/>
    </row>
    <row r="41" spans="1:12" ht="12.75">
      <c r="A41" s="56"/>
      <c r="B41" s="241"/>
      <c r="C41" s="241"/>
      <c r="D41" s="241"/>
      <c r="E41" s="241"/>
      <c r="F41" s="241"/>
      <c r="G41" s="241"/>
      <c r="H41" s="241"/>
      <c r="I41" s="241"/>
      <c r="J41" s="57"/>
      <c r="L41" s="2"/>
    </row>
    <row r="42" spans="1:12" ht="12.75">
      <c r="A42" s="56"/>
      <c r="B42" s="242"/>
      <c r="C42" s="242"/>
      <c r="D42" s="242"/>
      <c r="E42" s="242"/>
      <c r="F42" s="242"/>
      <c r="G42" s="242"/>
      <c r="H42" s="242"/>
      <c r="I42" s="242"/>
      <c r="J42" s="57"/>
      <c r="L42" s="2"/>
    </row>
    <row r="43" spans="1:12" ht="12.75">
      <c r="A43" s="56"/>
      <c r="B43" s="242"/>
      <c r="C43" s="242"/>
      <c r="D43" s="242"/>
      <c r="E43" s="242"/>
      <c r="F43" s="242"/>
      <c r="G43" s="242"/>
      <c r="H43" s="242"/>
      <c r="I43" s="242"/>
      <c r="J43" s="57"/>
      <c r="L43" s="2"/>
    </row>
    <row r="44" spans="1:12" ht="12.75">
      <c r="A44" s="56"/>
      <c r="B44" s="242"/>
      <c r="C44" s="242"/>
      <c r="D44" s="242"/>
      <c r="E44" s="242"/>
      <c r="F44" s="242"/>
      <c r="G44" s="242"/>
      <c r="H44" s="242"/>
      <c r="I44" s="242"/>
      <c r="J44" s="57"/>
      <c r="L44" s="2"/>
    </row>
    <row r="45" spans="1:12" ht="12.75">
      <c r="A45" s="56"/>
      <c r="B45" s="242"/>
      <c r="C45" s="242"/>
      <c r="D45" s="242"/>
      <c r="E45" s="242"/>
      <c r="F45" s="242"/>
      <c r="G45" s="242"/>
      <c r="H45" s="242"/>
      <c r="I45" s="242"/>
      <c r="J45" s="57"/>
      <c r="L45" s="2"/>
    </row>
    <row r="46" spans="1:12" ht="12.75">
      <c r="A46" s="56"/>
      <c r="B46" s="242"/>
      <c r="C46" s="242"/>
      <c r="D46" s="242"/>
      <c r="E46" s="242"/>
      <c r="F46" s="242"/>
      <c r="G46" s="242"/>
      <c r="H46" s="242"/>
      <c r="I46" s="242"/>
      <c r="J46" s="57"/>
      <c r="L46" s="2"/>
    </row>
    <row r="47" spans="1:12" ht="12.75">
      <c r="A47" s="56"/>
      <c r="B47" s="241"/>
      <c r="C47" s="241"/>
      <c r="D47" s="241"/>
      <c r="E47" s="241"/>
      <c r="F47" s="241"/>
      <c r="G47" s="241"/>
      <c r="H47" s="241"/>
      <c r="I47" s="241"/>
      <c r="J47" s="57"/>
      <c r="L47" s="2"/>
    </row>
    <row r="48" spans="1:12" ht="12.75">
      <c r="A48" s="238" t="s">
        <v>148</v>
      </c>
      <c r="B48" s="243" t="s">
        <v>149</v>
      </c>
      <c r="C48" s="243"/>
      <c r="D48" s="243"/>
      <c r="E48" s="243"/>
      <c r="F48" s="243"/>
      <c r="G48" s="243"/>
      <c r="H48" s="243"/>
      <c r="I48" s="243"/>
      <c r="J48" s="57"/>
      <c r="L48" s="2"/>
    </row>
    <row r="49" spans="1:12" ht="12.75">
      <c r="A49" s="56"/>
      <c r="B49" s="243"/>
      <c r="C49" s="243"/>
      <c r="D49" s="243"/>
      <c r="E49" s="243"/>
      <c r="F49" s="243"/>
      <c r="G49" s="243"/>
      <c r="H49" s="243"/>
      <c r="I49" s="243"/>
      <c r="J49" s="57"/>
      <c r="L49" s="2"/>
    </row>
    <row r="50" spans="1:12" ht="12.75" customHeight="1" thickBot="1">
      <c r="A50" s="64"/>
      <c r="B50" s="244"/>
      <c r="C50" s="244"/>
      <c r="D50" s="244"/>
      <c r="E50" s="244"/>
      <c r="F50" s="244"/>
      <c r="G50" s="244"/>
      <c r="H50" s="244"/>
      <c r="I50" s="244"/>
      <c r="J50" s="66"/>
      <c r="L50" s="2"/>
    </row>
    <row r="51" spans="1:12" ht="12.75">
      <c r="A51" s="2"/>
      <c r="L51" s="2"/>
    </row>
    <row r="52" spans="1:12" ht="12.75">
      <c r="A52" s="2"/>
      <c r="L52" s="2"/>
    </row>
    <row r="53" spans="1:12" ht="12.75">
      <c r="A53" s="2"/>
      <c r="B53" s="2"/>
      <c r="C53" s="2"/>
      <c r="D53" s="2"/>
      <c r="E53" s="2"/>
      <c r="F53" s="2"/>
      <c r="G53" s="2"/>
      <c r="H53" s="2"/>
      <c r="I53" s="2"/>
      <c r="J53" s="2"/>
      <c r="K53" s="2"/>
      <c r="L53" s="2"/>
    </row>
    <row r="54" spans="1:12" ht="12.75">
      <c r="A54" s="2"/>
      <c r="B54" s="2"/>
      <c r="C54" s="2"/>
      <c r="D54" s="2"/>
      <c r="E54" s="2"/>
      <c r="F54" s="2"/>
      <c r="G54" s="2"/>
      <c r="H54" s="2"/>
      <c r="I54" s="2"/>
      <c r="J54" s="2"/>
      <c r="K54" s="2"/>
      <c r="L54" s="2"/>
    </row>
  </sheetData>
  <sheetProtection password="CCA0" sheet="1"/>
  <mergeCells count="14">
    <mergeCell ref="B14:I16"/>
    <mergeCell ref="B18:I20"/>
    <mergeCell ref="B22:I24"/>
    <mergeCell ref="B26:I28"/>
    <mergeCell ref="B2:I3"/>
    <mergeCell ref="C4:H4"/>
    <mergeCell ref="B6:I8"/>
    <mergeCell ref="B10:I12"/>
    <mergeCell ref="B44:I46"/>
    <mergeCell ref="B48:I50"/>
    <mergeCell ref="B30:I32"/>
    <mergeCell ref="B34:I36"/>
    <mergeCell ref="B38:I40"/>
    <mergeCell ref="B42:I43"/>
  </mergeCells>
  <printOptions horizontalCentered="1"/>
  <pageMargins left="0.7" right="0.7" top="0.75" bottom="0.75" header="0.3" footer="0.3"/>
  <pageSetup firstPageNumber="1" useFirstPageNumber="1" fitToHeight="1" fitToWidth="1" horizontalDpi="600" verticalDpi="600" orientation="portrait" r:id="rId1"/>
  <headerFooter>
    <oddFooter>&amp;L&amp;"Arial,Bold"&amp;D&amp;R&amp;"Arial,Bold"&amp;A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M428"/>
  <sheetViews>
    <sheetView workbookViewId="0" topLeftCell="D1">
      <selection activeCell="O22" sqref="O22"/>
    </sheetView>
  </sheetViews>
  <sheetFormatPr defaultColWidth="9.140625" defaultRowHeight="12.75"/>
  <cols>
    <col min="1" max="1" width="2.421875" style="0" customWidth="1"/>
    <col min="2" max="2" width="6.421875" style="0" customWidth="1"/>
    <col min="3" max="3" width="9.140625" style="0" hidden="1" customWidth="1"/>
    <col min="4" max="5" width="13.57421875" style="0" customWidth="1"/>
    <col min="6" max="6" width="12.28125" style="0" customWidth="1"/>
    <col min="7" max="7" width="9.7109375" style="0" customWidth="1"/>
    <col min="8" max="8" width="10.28125" style="0" customWidth="1"/>
    <col min="9" max="9" width="10.00390625" style="0" customWidth="1"/>
    <col min="10" max="10" width="8.57421875" style="0" customWidth="1"/>
    <col min="11" max="11" width="9.00390625" style="0" customWidth="1"/>
    <col min="12" max="12" width="7.28125" style="0" customWidth="1"/>
    <col min="13" max="13" width="7.8515625" style="0" customWidth="1"/>
  </cols>
  <sheetData>
    <row r="1" ht="13.5" thickBot="1"/>
    <row r="2" spans="4:13" ht="12.75">
      <c r="D2" s="53"/>
      <c r="E2" s="54"/>
      <c r="F2" s="54"/>
      <c r="G2" s="54"/>
      <c r="H2" s="54"/>
      <c r="I2" s="54"/>
      <c r="J2" s="252" t="s">
        <v>101</v>
      </c>
      <c r="K2" s="253"/>
      <c r="L2" s="253"/>
      <c r="M2" s="254"/>
    </row>
    <row r="3" spans="4:13" ht="12.75">
      <c r="D3" s="56"/>
      <c r="E3" s="2"/>
      <c r="F3" s="2"/>
      <c r="G3" s="2"/>
      <c r="H3" s="2"/>
      <c r="I3" s="2"/>
      <c r="J3" s="255"/>
      <c r="K3" s="256"/>
      <c r="L3" s="256"/>
      <c r="M3" s="257"/>
    </row>
    <row r="4" spans="2:13" ht="12.75">
      <c r="B4" s="251" t="s">
        <v>100</v>
      </c>
      <c r="D4" s="261" t="s">
        <v>3</v>
      </c>
      <c r="E4" s="262"/>
      <c r="F4" s="262"/>
      <c r="G4" s="262"/>
      <c r="H4" s="262"/>
      <c r="I4" s="263"/>
      <c r="J4" s="258" t="s">
        <v>1</v>
      </c>
      <c r="K4" s="259"/>
      <c r="L4" s="258" t="s">
        <v>2</v>
      </c>
      <c r="M4" s="260"/>
    </row>
    <row r="5" spans="2:13" ht="12.75">
      <c r="B5" s="249"/>
      <c r="D5" s="225" t="s">
        <v>0</v>
      </c>
      <c r="E5" s="149" t="s">
        <v>6</v>
      </c>
      <c r="F5" s="149" t="s">
        <v>7</v>
      </c>
      <c r="G5" s="149" t="s">
        <v>10</v>
      </c>
      <c r="H5" s="149" t="s">
        <v>8</v>
      </c>
      <c r="I5" s="149" t="s">
        <v>9</v>
      </c>
      <c r="J5" s="7" t="s">
        <v>4</v>
      </c>
      <c r="K5" s="7" t="s">
        <v>5</v>
      </c>
      <c r="L5" s="8" t="s">
        <v>4</v>
      </c>
      <c r="M5" s="226" t="s">
        <v>5</v>
      </c>
    </row>
    <row r="6" spans="2:13" ht="12.75">
      <c r="B6" s="249"/>
      <c r="D6" s="227">
        <v>2500</v>
      </c>
      <c r="E6" s="1">
        <f>(D6*42)</f>
        <v>105000</v>
      </c>
      <c r="F6" s="1">
        <f>(E6*0.8326738)</f>
        <v>87430.749</v>
      </c>
      <c r="G6" s="6">
        <f>(E6*0.1336806)</f>
        <v>14036.463000000002</v>
      </c>
      <c r="H6" s="6">
        <f>E6*0.004951132</f>
        <v>519.8688599999999</v>
      </c>
      <c r="I6" s="6">
        <f>(E6*0.003785912)</f>
        <v>397.52076</v>
      </c>
      <c r="J6" s="79">
        <v>21.25</v>
      </c>
      <c r="K6" s="80">
        <v>6.477</v>
      </c>
      <c r="L6" s="81">
        <v>40</v>
      </c>
      <c r="M6" s="228">
        <v>12.192</v>
      </c>
    </row>
    <row r="7" spans="2:13" ht="12.75">
      <c r="B7" s="249"/>
      <c r="D7" s="229">
        <v>5000</v>
      </c>
      <c r="E7" s="1">
        <f aca="true" t="shared" si="0" ref="E7:E34">(D7*42)</f>
        <v>210000</v>
      </c>
      <c r="F7" s="1">
        <f aca="true" t="shared" si="1" ref="F7:F34">(E7*0.8326738)</f>
        <v>174861.498</v>
      </c>
      <c r="G7" s="6">
        <f aca="true" t="shared" si="2" ref="G7:G34">(E7*0.1336806)</f>
        <v>28072.926000000003</v>
      </c>
      <c r="H7" s="6">
        <f aca="true" t="shared" si="3" ref="H7:H34">E7*0.004951132</f>
        <v>1039.7377199999999</v>
      </c>
      <c r="I7" s="6">
        <f aca="true" t="shared" si="4" ref="I7:I34">(E7*0.003785912)</f>
        <v>795.04152</v>
      </c>
      <c r="J7" s="82">
        <v>30</v>
      </c>
      <c r="K7" s="80">
        <v>9.144</v>
      </c>
      <c r="L7" s="83">
        <v>40</v>
      </c>
      <c r="M7" s="228">
        <v>12.192</v>
      </c>
    </row>
    <row r="8" spans="2:13" ht="12.75">
      <c r="B8" s="249"/>
      <c r="D8" s="229">
        <v>7500</v>
      </c>
      <c r="E8" s="1">
        <f t="shared" si="0"/>
        <v>315000</v>
      </c>
      <c r="F8" s="1">
        <f t="shared" si="1"/>
        <v>262292.24700000003</v>
      </c>
      <c r="G8" s="6">
        <f t="shared" si="2"/>
        <v>42109.389</v>
      </c>
      <c r="H8" s="6">
        <f t="shared" si="3"/>
        <v>1559.60658</v>
      </c>
      <c r="I8" s="6">
        <f t="shared" si="4"/>
        <v>1192.5622799999999</v>
      </c>
      <c r="J8" s="82">
        <v>37</v>
      </c>
      <c r="K8" s="80">
        <v>11.2776</v>
      </c>
      <c r="L8" s="83">
        <v>40</v>
      </c>
      <c r="M8" s="228">
        <v>12.192</v>
      </c>
    </row>
    <row r="9" spans="2:13" ht="12.75">
      <c r="B9" s="249"/>
      <c r="D9" s="229">
        <v>10000</v>
      </c>
      <c r="E9" s="1">
        <f t="shared" si="0"/>
        <v>420000</v>
      </c>
      <c r="F9" s="1">
        <f t="shared" si="1"/>
        <v>349722.996</v>
      </c>
      <c r="G9" s="6">
        <f t="shared" si="2"/>
        <v>56145.852000000006</v>
      </c>
      <c r="H9" s="6">
        <f t="shared" si="3"/>
        <v>2079.4754399999997</v>
      </c>
      <c r="I9" s="6">
        <f t="shared" si="4"/>
        <v>1590.08304</v>
      </c>
      <c r="J9" s="82">
        <v>42.5</v>
      </c>
      <c r="K9" s="80">
        <v>12.954</v>
      </c>
      <c r="L9" s="83">
        <v>40</v>
      </c>
      <c r="M9" s="228">
        <v>12.192</v>
      </c>
    </row>
    <row r="10" spans="2:13" ht="12.75">
      <c r="B10" s="249"/>
      <c r="D10" s="229">
        <v>12000</v>
      </c>
      <c r="E10" s="1">
        <f t="shared" si="0"/>
        <v>504000</v>
      </c>
      <c r="F10" s="1">
        <f t="shared" si="1"/>
        <v>419667.5952</v>
      </c>
      <c r="G10" s="6">
        <f t="shared" si="2"/>
        <v>67375.0224</v>
      </c>
      <c r="H10" s="6">
        <f t="shared" si="3"/>
        <v>2495.370528</v>
      </c>
      <c r="I10" s="6">
        <f t="shared" si="4"/>
        <v>1908.099648</v>
      </c>
      <c r="J10" s="82">
        <v>46.5</v>
      </c>
      <c r="K10" s="80">
        <v>14.1732</v>
      </c>
      <c r="L10" s="83">
        <v>40</v>
      </c>
      <c r="M10" s="228">
        <v>12.192</v>
      </c>
    </row>
    <row r="11" spans="2:13" ht="12.75">
      <c r="B11" s="249"/>
      <c r="D11" s="229">
        <v>15000</v>
      </c>
      <c r="E11" s="1">
        <f t="shared" si="0"/>
        <v>630000</v>
      </c>
      <c r="F11" s="1">
        <f t="shared" si="1"/>
        <v>524584.4940000001</v>
      </c>
      <c r="G11" s="6">
        <f t="shared" si="2"/>
        <v>84218.778</v>
      </c>
      <c r="H11" s="6">
        <f t="shared" si="3"/>
        <v>3119.21316</v>
      </c>
      <c r="I11" s="6">
        <f t="shared" si="4"/>
        <v>2385.1245599999997</v>
      </c>
      <c r="J11" s="82">
        <v>52</v>
      </c>
      <c r="K11" s="80">
        <v>15.8496</v>
      </c>
      <c r="L11" s="83">
        <v>40</v>
      </c>
      <c r="M11" s="228">
        <v>12.192</v>
      </c>
    </row>
    <row r="12" spans="2:13" ht="12.75">
      <c r="B12" s="249"/>
      <c r="D12" s="229">
        <v>20000</v>
      </c>
      <c r="E12" s="1">
        <f t="shared" si="0"/>
        <v>840000</v>
      </c>
      <c r="F12" s="1">
        <f t="shared" si="1"/>
        <v>699445.992</v>
      </c>
      <c r="G12" s="6">
        <f t="shared" si="2"/>
        <v>112291.70400000001</v>
      </c>
      <c r="H12" s="6">
        <f t="shared" si="3"/>
        <v>4158.950879999999</v>
      </c>
      <c r="I12" s="6">
        <f t="shared" si="4"/>
        <v>3180.16608</v>
      </c>
      <c r="J12" s="82">
        <v>60</v>
      </c>
      <c r="K12" s="80">
        <v>18.288</v>
      </c>
      <c r="L12" s="83">
        <v>40</v>
      </c>
      <c r="M12" s="228">
        <v>12.192</v>
      </c>
    </row>
    <row r="13" spans="2:13" ht="12.75">
      <c r="B13" s="249"/>
      <c r="D13" s="229">
        <v>25000</v>
      </c>
      <c r="E13" s="1">
        <f t="shared" si="0"/>
        <v>1050000</v>
      </c>
      <c r="F13" s="1">
        <f t="shared" si="1"/>
        <v>874307.49</v>
      </c>
      <c r="G13" s="6">
        <f t="shared" si="2"/>
        <v>140364.63</v>
      </c>
      <c r="H13" s="6">
        <f t="shared" si="3"/>
        <v>5198.6885999999995</v>
      </c>
      <c r="I13" s="6">
        <f t="shared" si="4"/>
        <v>3975.2075999999997</v>
      </c>
      <c r="J13" s="82">
        <v>67</v>
      </c>
      <c r="K13" s="80">
        <v>20.4216</v>
      </c>
      <c r="L13" s="83">
        <v>40</v>
      </c>
      <c r="M13" s="228">
        <v>12.192</v>
      </c>
    </row>
    <row r="14" spans="2:13" ht="12.75">
      <c r="B14" s="249"/>
      <c r="D14" s="229">
        <v>30000</v>
      </c>
      <c r="E14" s="1">
        <f t="shared" si="0"/>
        <v>1260000</v>
      </c>
      <c r="F14" s="1">
        <f t="shared" si="1"/>
        <v>1049168.9880000001</v>
      </c>
      <c r="G14" s="6">
        <f t="shared" si="2"/>
        <v>168437.556</v>
      </c>
      <c r="H14" s="6">
        <f t="shared" si="3"/>
        <v>6238.42632</v>
      </c>
      <c r="I14" s="6">
        <f t="shared" si="4"/>
        <v>4770.2491199999995</v>
      </c>
      <c r="J14" s="82">
        <v>73.5</v>
      </c>
      <c r="K14" s="80">
        <v>22.4028</v>
      </c>
      <c r="L14" s="83">
        <v>40</v>
      </c>
      <c r="M14" s="228">
        <v>12.192</v>
      </c>
    </row>
    <row r="15" spans="2:13" ht="12.75">
      <c r="B15" s="249"/>
      <c r="D15" s="229">
        <v>35000</v>
      </c>
      <c r="E15" s="1">
        <f t="shared" si="0"/>
        <v>1470000</v>
      </c>
      <c r="F15" s="1">
        <f t="shared" si="1"/>
        <v>1224030.486</v>
      </c>
      <c r="G15" s="6">
        <f t="shared" si="2"/>
        <v>196510.48200000002</v>
      </c>
      <c r="H15" s="6">
        <f t="shared" si="3"/>
        <v>7278.16404</v>
      </c>
      <c r="I15" s="6">
        <f t="shared" si="4"/>
        <v>5565.290639999999</v>
      </c>
      <c r="J15" s="82">
        <v>79.5</v>
      </c>
      <c r="K15" s="80">
        <v>24.2316</v>
      </c>
      <c r="L15" s="83">
        <v>40</v>
      </c>
      <c r="M15" s="228">
        <v>12.192</v>
      </c>
    </row>
    <row r="16" spans="2:13" ht="12.75">
      <c r="B16" s="249"/>
      <c r="D16" s="229">
        <v>40000</v>
      </c>
      <c r="E16" s="1">
        <f t="shared" si="0"/>
        <v>1680000</v>
      </c>
      <c r="F16" s="1">
        <f t="shared" si="1"/>
        <v>1398891.984</v>
      </c>
      <c r="G16" s="6">
        <f t="shared" si="2"/>
        <v>224583.40800000002</v>
      </c>
      <c r="H16" s="6">
        <f t="shared" si="3"/>
        <v>8317.901759999999</v>
      </c>
      <c r="I16" s="6">
        <f t="shared" si="4"/>
        <v>6360.33216</v>
      </c>
      <c r="J16" s="82">
        <v>85</v>
      </c>
      <c r="K16" s="80">
        <v>25.908</v>
      </c>
      <c r="L16" s="83">
        <v>40</v>
      </c>
      <c r="M16" s="228">
        <v>12.192</v>
      </c>
    </row>
    <row r="17" spans="2:13" ht="12.75">
      <c r="B17" s="249"/>
      <c r="D17" s="229">
        <v>50000</v>
      </c>
      <c r="E17" s="1">
        <f t="shared" si="0"/>
        <v>2100000</v>
      </c>
      <c r="F17" s="1">
        <f t="shared" si="1"/>
        <v>1748614.98</v>
      </c>
      <c r="G17" s="6">
        <f t="shared" si="2"/>
        <v>280729.26</v>
      </c>
      <c r="H17" s="6">
        <f t="shared" si="3"/>
        <v>10397.377199999999</v>
      </c>
      <c r="I17" s="6">
        <f t="shared" si="4"/>
        <v>7950.4151999999995</v>
      </c>
      <c r="J17" s="82">
        <v>86</v>
      </c>
      <c r="K17" s="80">
        <v>26.2128</v>
      </c>
      <c r="L17" s="83">
        <v>40</v>
      </c>
      <c r="M17" s="228">
        <v>12.192</v>
      </c>
    </row>
    <row r="18" spans="2:13" ht="12.75">
      <c r="B18" s="249"/>
      <c r="D18" s="229">
        <v>55000</v>
      </c>
      <c r="E18" s="1">
        <f t="shared" si="0"/>
        <v>2310000</v>
      </c>
      <c r="F18" s="1">
        <f t="shared" si="1"/>
        <v>1923476.4780000001</v>
      </c>
      <c r="G18" s="6">
        <f t="shared" si="2"/>
        <v>308802.18600000005</v>
      </c>
      <c r="H18" s="6">
        <f t="shared" si="3"/>
        <v>11437.114919999998</v>
      </c>
      <c r="I18" s="6">
        <f t="shared" si="4"/>
        <v>8745.45672</v>
      </c>
      <c r="J18" s="82">
        <v>100</v>
      </c>
      <c r="K18" s="80">
        <v>30.48</v>
      </c>
      <c r="L18" s="83">
        <v>40</v>
      </c>
      <c r="M18" s="228">
        <v>12.192</v>
      </c>
    </row>
    <row r="19" spans="2:13" ht="12.75">
      <c r="B19" s="249"/>
      <c r="D19" s="229">
        <v>60000</v>
      </c>
      <c r="E19" s="1">
        <f t="shared" si="0"/>
        <v>2520000</v>
      </c>
      <c r="F19" s="1">
        <f t="shared" si="1"/>
        <v>2098337.9760000003</v>
      </c>
      <c r="G19" s="6">
        <f t="shared" si="2"/>
        <v>336875.112</v>
      </c>
      <c r="H19" s="6">
        <f t="shared" si="3"/>
        <v>12476.85264</v>
      </c>
      <c r="I19" s="6">
        <f t="shared" si="4"/>
        <v>9540.498239999999</v>
      </c>
      <c r="J19" s="82">
        <v>105</v>
      </c>
      <c r="K19" s="80">
        <v>32.004</v>
      </c>
      <c r="L19" s="83">
        <v>40</v>
      </c>
      <c r="M19" s="228">
        <v>12.192</v>
      </c>
    </row>
    <row r="20" spans="2:13" ht="12.75">
      <c r="B20" s="249"/>
      <c r="D20" s="229">
        <v>60000</v>
      </c>
      <c r="E20" s="1">
        <f t="shared" si="0"/>
        <v>2520000</v>
      </c>
      <c r="F20" s="1">
        <f t="shared" si="1"/>
        <v>2098337.9760000003</v>
      </c>
      <c r="G20" s="6">
        <f t="shared" si="2"/>
        <v>336875.112</v>
      </c>
      <c r="H20" s="6">
        <f t="shared" si="3"/>
        <v>12476.85264</v>
      </c>
      <c r="I20" s="6">
        <f t="shared" si="4"/>
        <v>9540.498239999999</v>
      </c>
      <c r="J20" s="82">
        <v>95</v>
      </c>
      <c r="K20" s="80">
        <v>28.956</v>
      </c>
      <c r="L20" s="83">
        <v>48</v>
      </c>
      <c r="M20" s="228">
        <v>14.6304</v>
      </c>
    </row>
    <row r="21" spans="2:13" ht="12.75">
      <c r="B21" s="249"/>
      <c r="D21" s="229">
        <v>65000</v>
      </c>
      <c r="E21" s="1">
        <f t="shared" si="0"/>
        <v>2730000</v>
      </c>
      <c r="F21" s="1">
        <f t="shared" si="1"/>
        <v>2273199.474</v>
      </c>
      <c r="G21" s="6">
        <f t="shared" si="2"/>
        <v>364948.038</v>
      </c>
      <c r="H21" s="6">
        <f t="shared" si="3"/>
        <v>13516.590359999998</v>
      </c>
      <c r="I21" s="6">
        <f t="shared" si="4"/>
        <v>10335.53976</v>
      </c>
      <c r="J21" s="82">
        <v>108.5</v>
      </c>
      <c r="K21" s="80">
        <v>33.0708</v>
      </c>
      <c r="L21" s="83">
        <v>40</v>
      </c>
      <c r="M21" s="228">
        <v>12.192</v>
      </c>
    </row>
    <row r="22" spans="2:13" ht="12.75">
      <c r="B22" s="249"/>
      <c r="D22" s="229">
        <v>70000</v>
      </c>
      <c r="E22" s="1">
        <f t="shared" si="0"/>
        <v>2940000</v>
      </c>
      <c r="F22" s="1">
        <f t="shared" si="1"/>
        <v>2448060.972</v>
      </c>
      <c r="G22" s="6">
        <f t="shared" si="2"/>
        <v>393020.96400000004</v>
      </c>
      <c r="H22" s="6">
        <f t="shared" si="3"/>
        <v>14556.32808</v>
      </c>
      <c r="I22" s="6">
        <f t="shared" si="4"/>
        <v>11130.581279999999</v>
      </c>
      <c r="J22" s="82">
        <v>113</v>
      </c>
      <c r="K22" s="80">
        <v>34.4424</v>
      </c>
      <c r="L22" s="83">
        <v>40</v>
      </c>
      <c r="M22" s="228">
        <v>12.192</v>
      </c>
    </row>
    <row r="23" spans="2:13" ht="12.75">
      <c r="B23" s="249"/>
      <c r="D23" s="229">
        <v>70000</v>
      </c>
      <c r="E23" s="1">
        <f t="shared" si="0"/>
        <v>2940000</v>
      </c>
      <c r="F23" s="1">
        <f t="shared" si="1"/>
        <v>2448060.972</v>
      </c>
      <c r="G23" s="6">
        <f t="shared" si="2"/>
        <v>393020.96400000004</v>
      </c>
      <c r="H23" s="6">
        <f t="shared" si="3"/>
        <v>14556.32808</v>
      </c>
      <c r="I23" s="6">
        <f t="shared" si="4"/>
        <v>11130.581279999999</v>
      </c>
      <c r="J23" s="82">
        <v>103</v>
      </c>
      <c r="K23" s="80">
        <v>31.3944</v>
      </c>
      <c r="L23" s="83">
        <v>48</v>
      </c>
      <c r="M23" s="228">
        <v>14.6304</v>
      </c>
    </row>
    <row r="24" spans="2:13" ht="12.75">
      <c r="B24" s="249"/>
      <c r="D24" s="229">
        <v>80000</v>
      </c>
      <c r="E24" s="1">
        <f t="shared" si="0"/>
        <v>3360000</v>
      </c>
      <c r="F24" s="1">
        <f t="shared" si="1"/>
        <v>2797783.968</v>
      </c>
      <c r="G24" s="6">
        <f t="shared" si="2"/>
        <v>449166.81600000005</v>
      </c>
      <c r="H24" s="6">
        <f t="shared" si="3"/>
        <v>16635.803519999998</v>
      </c>
      <c r="I24" s="6">
        <f t="shared" si="4"/>
        <v>12720.66432</v>
      </c>
      <c r="J24" s="82">
        <v>121</v>
      </c>
      <c r="K24" s="80">
        <v>36.8808</v>
      </c>
      <c r="L24" s="83">
        <v>40</v>
      </c>
      <c r="M24" s="228">
        <v>12.192</v>
      </c>
    </row>
    <row r="25" spans="2:13" ht="12.75">
      <c r="B25" s="249"/>
      <c r="D25" s="229">
        <v>80000</v>
      </c>
      <c r="E25" s="1">
        <f t="shared" si="0"/>
        <v>3360000</v>
      </c>
      <c r="F25" s="1">
        <f t="shared" si="1"/>
        <v>2797783.968</v>
      </c>
      <c r="G25" s="6">
        <f t="shared" si="2"/>
        <v>449166.81600000005</v>
      </c>
      <c r="H25" s="6">
        <f t="shared" si="3"/>
        <v>16635.803519999998</v>
      </c>
      <c r="I25" s="6">
        <f t="shared" si="4"/>
        <v>12720.66432</v>
      </c>
      <c r="J25" s="82">
        <v>110</v>
      </c>
      <c r="K25" s="80">
        <v>33.528</v>
      </c>
      <c r="L25" s="83">
        <v>48</v>
      </c>
      <c r="M25" s="228">
        <v>14.6304</v>
      </c>
    </row>
    <row r="26" spans="2:13" ht="12.75">
      <c r="B26" s="249"/>
      <c r="D26" s="229">
        <v>90000</v>
      </c>
      <c r="E26" s="1">
        <f t="shared" si="0"/>
        <v>3780000</v>
      </c>
      <c r="F26" s="1">
        <f t="shared" si="1"/>
        <v>3147506.964</v>
      </c>
      <c r="G26" s="6">
        <f t="shared" si="2"/>
        <v>505312.66800000006</v>
      </c>
      <c r="H26" s="6">
        <f t="shared" si="3"/>
        <v>18715.27896</v>
      </c>
      <c r="I26" s="6">
        <f t="shared" si="4"/>
        <v>14310.74736</v>
      </c>
      <c r="J26" s="82">
        <v>116.5</v>
      </c>
      <c r="K26" s="80">
        <v>35.5092</v>
      </c>
      <c r="L26" s="83">
        <v>48</v>
      </c>
      <c r="M26" s="228">
        <v>14.6304</v>
      </c>
    </row>
    <row r="27" spans="2:13" ht="12.75">
      <c r="B27" s="250"/>
      <c r="D27" s="229">
        <v>95000</v>
      </c>
      <c r="E27" s="1">
        <f t="shared" si="0"/>
        <v>3990000</v>
      </c>
      <c r="F27" s="1">
        <f t="shared" si="1"/>
        <v>3322368.4620000003</v>
      </c>
      <c r="G27" s="6">
        <f t="shared" si="2"/>
        <v>533385.594</v>
      </c>
      <c r="H27" s="6">
        <f t="shared" si="3"/>
        <v>19755.016679999997</v>
      </c>
      <c r="I27" s="6">
        <f t="shared" si="4"/>
        <v>15105.788879999998</v>
      </c>
      <c r="J27" s="82">
        <v>120</v>
      </c>
      <c r="K27" s="80">
        <v>36.576</v>
      </c>
      <c r="L27" s="83">
        <v>48</v>
      </c>
      <c r="M27" s="228">
        <v>14.6304</v>
      </c>
    </row>
    <row r="28" spans="2:13" ht="12.75">
      <c r="B28" s="248" t="s">
        <v>11</v>
      </c>
      <c r="D28" s="230"/>
      <c r="E28" s="1">
        <f t="shared" si="0"/>
        <v>0</v>
      </c>
      <c r="F28" s="1">
        <f t="shared" si="1"/>
        <v>0</v>
      </c>
      <c r="G28" s="6">
        <f t="shared" si="2"/>
        <v>0</v>
      </c>
      <c r="H28" s="6">
        <f t="shared" si="3"/>
        <v>0</v>
      </c>
      <c r="I28" s="6">
        <f t="shared" si="4"/>
        <v>0</v>
      </c>
      <c r="J28" s="84"/>
      <c r="K28" s="85">
        <f>J28*0.3048</f>
        <v>0</v>
      </c>
      <c r="L28" s="77"/>
      <c r="M28" s="231">
        <f aca="true" t="shared" si="5" ref="M28:M33">L28*0.3048</f>
        <v>0</v>
      </c>
    </row>
    <row r="29" spans="2:13" ht="12.75">
      <c r="B29" s="249"/>
      <c r="D29" s="230"/>
      <c r="E29" s="1">
        <f t="shared" si="0"/>
        <v>0</v>
      </c>
      <c r="F29" s="1">
        <f t="shared" si="1"/>
        <v>0</v>
      </c>
      <c r="G29" s="6">
        <f t="shared" si="2"/>
        <v>0</v>
      </c>
      <c r="H29" s="6">
        <f t="shared" si="3"/>
        <v>0</v>
      </c>
      <c r="I29" s="6">
        <f t="shared" si="4"/>
        <v>0</v>
      </c>
      <c r="J29" s="84"/>
      <c r="K29" s="85">
        <f aca="true" t="shared" si="6" ref="K29:K34">J29*0.3048</f>
        <v>0</v>
      </c>
      <c r="L29" s="77"/>
      <c r="M29" s="231">
        <f t="shared" si="5"/>
        <v>0</v>
      </c>
    </row>
    <row r="30" spans="2:13" ht="12.75">
      <c r="B30" s="249"/>
      <c r="D30" s="230"/>
      <c r="E30" s="1">
        <f t="shared" si="0"/>
        <v>0</v>
      </c>
      <c r="F30" s="1">
        <f t="shared" si="1"/>
        <v>0</v>
      </c>
      <c r="G30" s="6">
        <f t="shared" si="2"/>
        <v>0</v>
      </c>
      <c r="H30" s="6">
        <f t="shared" si="3"/>
        <v>0</v>
      </c>
      <c r="I30" s="6">
        <f t="shared" si="4"/>
        <v>0</v>
      </c>
      <c r="J30" s="84"/>
      <c r="K30" s="85">
        <f t="shared" si="6"/>
        <v>0</v>
      </c>
      <c r="L30" s="77"/>
      <c r="M30" s="231">
        <f t="shared" si="5"/>
        <v>0</v>
      </c>
    </row>
    <row r="31" spans="2:13" ht="12.75">
      <c r="B31" s="249"/>
      <c r="D31" s="230"/>
      <c r="E31" s="1">
        <f t="shared" si="0"/>
        <v>0</v>
      </c>
      <c r="F31" s="1">
        <f t="shared" si="1"/>
        <v>0</v>
      </c>
      <c r="G31" s="6">
        <f t="shared" si="2"/>
        <v>0</v>
      </c>
      <c r="H31" s="6">
        <f t="shared" si="3"/>
        <v>0</v>
      </c>
      <c r="I31" s="6">
        <f t="shared" si="4"/>
        <v>0</v>
      </c>
      <c r="J31" s="84"/>
      <c r="K31" s="85">
        <f t="shared" si="6"/>
        <v>0</v>
      </c>
      <c r="L31" s="77"/>
      <c r="M31" s="231">
        <f t="shared" si="5"/>
        <v>0</v>
      </c>
    </row>
    <row r="32" spans="2:13" ht="12.75">
      <c r="B32" s="249"/>
      <c r="D32" s="230"/>
      <c r="E32" s="1">
        <f t="shared" si="0"/>
        <v>0</v>
      </c>
      <c r="F32" s="1">
        <f t="shared" si="1"/>
        <v>0</v>
      </c>
      <c r="G32" s="6">
        <f t="shared" si="2"/>
        <v>0</v>
      </c>
      <c r="H32" s="6">
        <f t="shared" si="3"/>
        <v>0</v>
      </c>
      <c r="I32" s="6">
        <f t="shared" si="4"/>
        <v>0</v>
      </c>
      <c r="J32" s="84"/>
      <c r="K32" s="85">
        <f t="shared" si="6"/>
        <v>0</v>
      </c>
      <c r="L32" s="77"/>
      <c r="M32" s="231">
        <f t="shared" si="5"/>
        <v>0</v>
      </c>
    </row>
    <row r="33" spans="2:13" ht="12.75">
      <c r="B33" s="249"/>
      <c r="D33" s="230"/>
      <c r="E33" s="1">
        <f t="shared" si="0"/>
        <v>0</v>
      </c>
      <c r="F33" s="1">
        <f t="shared" si="1"/>
        <v>0</v>
      </c>
      <c r="G33" s="6">
        <f t="shared" si="2"/>
        <v>0</v>
      </c>
      <c r="H33" s="6">
        <f t="shared" si="3"/>
        <v>0</v>
      </c>
      <c r="I33" s="6">
        <f t="shared" si="4"/>
        <v>0</v>
      </c>
      <c r="J33" s="84"/>
      <c r="K33" s="85">
        <f t="shared" si="6"/>
        <v>0</v>
      </c>
      <c r="L33" s="77"/>
      <c r="M33" s="231">
        <f t="shared" si="5"/>
        <v>0</v>
      </c>
    </row>
    <row r="34" spans="2:13" ht="12.75">
      <c r="B34" s="250"/>
      <c r="D34" s="232"/>
      <c r="E34" s="1">
        <f t="shared" si="0"/>
        <v>0</v>
      </c>
      <c r="F34" s="1">
        <f t="shared" si="1"/>
        <v>0</v>
      </c>
      <c r="G34" s="6">
        <f t="shared" si="2"/>
        <v>0</v>
      </c>
      <c r="H34" s="6">
        <f t="shared" si="3"/>
        <v>0</v>
      </c>
      <c r="I34" s="6">
        <f t="shared" si="4"/>
        <v>0</v>
      </c>
      <c r="J34" s="86"/>
      <c r="K34" s="85">
        <f t="shared" si="6"/>
        <v>0</v>
      </c>
      <c r="L34" s="78"/>
      <c r="M34" s="231">
        <f>L34*0.3048</f>
        <v>0</v>
      </c>
    </row>
    <row r="35" spans="2:13" ht="13.5" thickBot="1">
      <c r="B35" s="2"/>
      <c r="C35" s="2"/>
      <c r="D35" s="233" t="s">
        <v>70</v>
      </c>
      <c r="E35" s="234"/>
      <c r="F35" s="234"/>
      <c r="G35" s="234"/>
      <c r="H35" s="234"/>
      <c r="I35" s="234"/>
      <c r="J35" s="235" t="s">
        <v>71</v>
      </c>
      <c r="K35" s="65"/>
      <c r="L35" s="235" t="s">
        <v>72</v>
      </c>
      <c r="M35" s="66"/>
    </row>
    <row r="36" spans="2:13" ht="12.75">
      <c r="B36" s="2"/>
      <c r="C36" s="2"/>
      <c r="D36" s="3"/>
      <c r="E36" s="4"/>
      <c r="F36" s="4"/>
      <c r="G36" s="4"/>
      <c r="H36" s="4"/>
      <c r="I36" s="4"/>
      <c r="J36" s="5"/>
      <c r="K36" s="2"/>
      <c r="L36" s="5"/>
      <c r="M36" s="2"/>
    </row>
    <row r="37" spans="2:13" ht="12.75">
      <c r="B37" s="2"/>
      <c r="C37" s="2"/>
      <c r="D37" s="3"/>
      <c r="E37" s="4"/>
      <c r="F37" s="4"/>
      <c r="G37" s="4"/>
      <c r="H37" s="4"/>
      <c r="I37" s="4"/>
      <c r="J37" s="5"/>
      <c r="K37" s="2"/>
      <c r="L37" s="5"/>
      <c r="M37" s="2"/>
    </row>
    <row r="38" spans="2:13" ht="12.75">
      <c r="B38" s="2"/>
      <c r="C38" s="2"/>
      <c r="D38" s="3"/>
      <c r="E38" s="4"/>
      <c r="F38" s="4"/>
      <c r="G38" s="4"/>
      <c r="H38" s="4"/>
      <c r="I38" s="4"/>
      <c r="J38" s="5"/>
      <c r="K38" s="2"/>
      <c r="L38" s="5"/>
      <c r="M38" s="2"/>
    </row>
    <row r="39" spans="2:13" ht="12.75">
      <c r="B39" s="2"/>
      <c r="C39" s="2"/>
      <c r="D39" s="3"/>
      <c r="E39" s="4"/>
      <c r="F39" s="4"/>
      <c r="G39" s="4"/>
      <c r="H39" s="4"/>
      <c r="I39" s="4"/>
      <c r="J39" s="5"/>
      <c r="K39" s="2"/>
      <c r="L39" s="5"/>
      <c r="M39" s="2"/>
    </row>
    <row r="40" spans="2:13" ht="12.75">
      <c r="B40" s="2"/>
      <c r="C40" s="2"/>
      <c r="D40" s="3"/>
      <c r="E40" s="4"/>
      <c r="F40" s="4"/>
      <c r="G40" s="4"/>
      <c r="H40" s="4"/>
      <c r="I40" s="4"/>
      <c r="J40" s="5"/>
      <c r="K40" s="2"/>
      <c r="L40" s="5"/>
      <c r="M40" s="2"/>
    </row>
    <row r="41" spans="2:13" ht="12.75">
      <c r="B41" s="2"/>
      <c r="C41" s="2"/>
      <c r="D41" s="3"/>
      <c r="E41" s="4"/>
      <c r="F41" s="4"/>
      <c r="G41" s="4"/>
      <c r="H41" s="4"/>
      <c r="I41" s="4"/>
      <c r="J41" s="5"/>
      <c r="K41" s="2"/>
      <c r="L41" s="5"/>
      <c r="M41" s="2"/>
    </row>
    <row r="42" spans="2:13" ht="12.75">
      <c r="B42" s="2"/>
      <c r="C42" s="2"/>
      <c r="D42" s="3"/>
      <c r="E42" s="4"/>
      <c r="F42" s="4"/>
      <c r="G42" s="4"/>
      <c r="H42" s="4"/>
      <c r="I42" s="4"/>
      <c r="J42" s="5"/>
      <c r="K42" s="2"/>
      <c r="L42" s="5"/>
      <c r="M42" s="2"/>
    </row>
    <row r="43" spans="2:13" ht="12.75">
      <c r="B43" s="2"/>
      <c r="C43" s="2"/>
      <c r="D43" s="3"/>
      <c r="E43" s="4"/>
      <c r="F43" s="4"/>
      <c r="G43" s="4"/>
      <c r="H43" s="4"/>
      <c r="I43" s="4"/>
      <c r="J43" s="5"/>
      <c r="K43" s="2"/>
      <c r="L43" s="5"/>
      <c r="M43" s="2"/>
    </row>
    <row r="44" spans="2:13" ht="12.75">
      <c r="B44" s="2"/>
      <c r="C44" s="2"/>
      <c r="D44" s="3"/>
      <c r="E44" s="4"/>
      <c r="F44" s="4"/>
      <c r="G44" s="4"/>
      <c r="H44" s="4"/>
      <c r="I44" s="4"/>
      <c r="J44" s="5"/>
      <c r="K44" s="2"/>
      <c r="L44" s="5"/>
      <c r="M44" s="2"/>
    </row>
    <row r="45" spans="2:13" ht="12.75">
      <c r="B45" s="2"/>
      <c r="C45" s="2"/>
      <c r="D45" s="3"/>
      <c r="E45" s="4"/>
      <c r="F45" s="4"/>
      <c r="G45" s="4"/>
      <c r="H45" s="4"/>
      <c r="I45" s="4"/>
      <c r="J45" s="5"/>
      <c r="K45" s="2"/>
      <c r="L45" s="5"/>
      <c r="M45" s="2"/>
    </row>
    <row r="46" spans="2:13" ht="12.75">
      <c r="B46" s="2"/>
      <c r="C46" s="2"/>
      <c r="D46" s="3"/>
      <c r="E46" s="4"/>
      <c r="F46" s="4"/>
      <c r="G46" s="4"/>
      <c r="H46" s="4"/>
      <c r="I46" s="4"/>
      <c r="J46" s="5"/>
      <c r="K46" s="2"/>
      <c r="L46" s="5"/>
      <c r="M46" s="2"/>
    </row>
    <row r="47" spans="2:13" ht="12.75">
      <c r="B47" s="2"/>
      <c r="C47" s="2"/>
      <c r="D47" s="3"/>
      <c r="E47" s="4"/>
      <c r="F47" s="4"/>
      <c r="G47" s="4"/>
      <c r="H47" s="4"/>
      <c r="I47" s="4"/>
      <c r="J47" s="5"/>
      <c r="K47" s="2"/>
      <c r="L47" s="5"/>
      <c r="M47" s="2"/>
    </row>
    <row r="48" spans="2:13" ht="12.75">
      <c r="B48" s="2"/>
      <c r="C48" s="2"/>
      <c r="D48" s="3"/>
      <c r="E48" s="4"/>
      <c r="F48" s="4"/>
      <c r="G48" s="4"/>
      <c r="H48" s="4"/>
      <c r="I48" s="4"/>
      <c r="J48" s="5"/>
      <c r="K48" s="2"/>
      <c r="L48" s="5"/>
      <c r="M48" s="2"/>
    </row>
    <row r="49" spans="2:13" ht="12.75">
      <c r="B49" s="2"/>
      <c r="C49" s="2"/>
      <c r="D49" s="3"/>
      <c r="E49" s="4"/>
      <c r="F49" s="4"/>
      <c r="G49" s="4"/>
      <c r="H49" s="4"/>
      <c r="I49" s="4"/>
      <c r="J49" s="5"/>
      <c r="K49" s="2"/>
      <c r="L49" s="5"/>
      <c r="M49" s="2"/>
    </row>
    <row r="50" spans="2:13" ht="12.75">
      <c r="B50" s="2"/>
      <c r="C50" s="2"/>
      <c r="D50" s="3"/>
      <c r="E50" s="4"/>
      <c r="F50" s="4"/>
      <c r="G50" s="4"/>
      <c r="H50" s="4"/>
      <c r="I50" s="4"/>
      <c r="J50" s="5"/>
      <c r="K50" s="2"/>
      <c r="L50" s="5"/>
      <c r="M50" s="2"/>
    </row>
    <row r="51" spans="2:13" ht="12.75">
      <c r="B51" s="2"/>
      <c r="C51" s="2"/>
      <c r="D51" s="3"/>
      <c r="E51" s="4"/>
      <c r="F51" s="4"/>
      <c r="G51" s="4"/>
      <c r="H51" s="4"/>
      <c r="I51" s="4"/>
      <c r="J51" s="5"/>
      <c r="K51" s="2"/>
      <c r="L51" s="5"/>
      <c r="M51" s="2"/>
    </row>
    <row r="52" spans="2:13" ht="12.75">
      <c r="B52" s="2"/>
      <c r="C52" s="2"/>
      <c r="D52" s="3"/>
      <c r="E52" s="4"/>
      <c r="F52" s="4"/>
      <c r="G52" s="4"/>
      <c r="H52" s="4"/>
      <c r="I52" s="4"/>
      <c r="J52" s="5"/>
      <c r="K52" s="2"/>
      <c r="L52" s="5"/>
      <c r="M52" s="2"/>
    </row>
    <row r="53" spans="2:13" ht="12.75">
      <c r="B53" s="2"/>
      <c r="C53" s="2"/>
      <c r="D53" s="3"/>
      <c r="E53" s="4"/>
      <c r="F53" s="4"/>
      <c r="G53" s="4"/>
      <c r="H53" s="4"/>
      <c r="I53" s="4"/>
      <c r="J53" s="5"/>
      <c r="K53" s="2"/>
      <c r="L53" s="5"/>
      <c r="M53" s="2"/>
    </row>
    <row r="54" spans="2:13" ht="12.75">
      <c r="B54" s="2"/>
      <c r="C54" s="2"/>
      <c r="D54" s="3"/>
      <c r="E54" s="4"/>
      <c r="F54" s="4"/>
      <c r="G54" s="4"/>
      <c r="H54" s="4"/>
      <c r="I54" s="4"/>
      <c r="J54" s="5"/>
      <c r="K54" s="2"/>
      <c r="L54" s="5"/>
      <c r="M54" s="2"/>
    </row>
    <row r="55" spans="2:13" ht="12.75">
      <c r="B55" s="2"/>
      <c r="C55" s="2"/>
      <c r="D55" s="3"/>
      <c r="E55" s="4"/>
      <c r="F55" s="4"/>
      <c r="G55" s="4"/>
      <c r="H55" s="4"/>
      <c r="I55" s="4"/>
      <c r="J55" s="5"/>
      <c r="K55" s="2"/>
      <c r="L55" s="5"/>
      <c r="M55" s="2"/>
    </row>
    <row r="56" spans="2:13" ht="12.75">
      <c r="B56" s="2"/>
      <c r="C56" s="2"/>
      <c r="D56" s="3"/>
      <c r="E56" s="4"/>
      <c r="F56" s="4"/>
      <c r="G56" s="4"/>
      <c r="H56" s="4"/>
      <c r="I56" s="4"/>
      <c r="J56" s="5"/>
      <c r="K56" s="2"/>
      <c r="L56" s="5"/>
      <c r="M56" s="2"/>
    </row>
    <row r="57" spans="2:13" ht="12.75">
      <c r="B57" s="2"/>
      <c r="C57" s="2"/>
      <c r="D57" s="3"/>
      <c r="E57" s="4"/>
      <c r="F57" s="4"/>
      <c r="G57" s="4"/>
      <c r="H57" s="4"/>
      <c r="I57" s="4"/>
      <c r="J57" s="5"/>
      <c r="K57" s="2"/>
      <c r="L57" s="5"/>
      <c r="M57" s="2"/>
    </row>
    <row r="58" spans="2:13" ht="12.75">
      <c r="B58" s="2"/>
      <c r="C58" s="2"/>
      <c r="D58" s="3"/>
      <c r="E58" s="4"/>
      <c r="F58" s="4"/>
      <c r="G58" s="4"/>
      <c r="H58" s="4"/>
      <c r="I58" s="4"/>
      <c r="J58" s="5"/>
      <c r="K58" s="2"/>
      <c r="L58" s="5"/>
      <c r="M58" s="2"/>
    </row>
    <row r="59" spans="2:13" ht="12.75">
      <c r="B59" s="2"/>
      <c r="C59" s="2"/>
      <c r="D59" s="3"/>
      <c r="E59" s="4"/>
      <c r="F59" s="4"/>
      <c r="G59" s="4"/>
      <c r="H59" s="4"/>
      <c r="I59" s="4"/>
      <c r="J59" s="5"/>
      <c r="K59" s="2"/>
      <c r="L59" s="5"/>
      <c r="M59" s="2"/>
    </row>
    <row r="60" spans="2:13" ht="12.75">
      <c r="B60" s="2"/>
      <c r="C60" s="2"/>
      <c r="D60" s="3"/>
      <c r="E60" s="4"/>
      <c r="F60" s="4"/>
      <c r="G60" s="4"/>
      <c r="H60" s="4"/>
      <c r="I60" s="4"/>
      <c r="J60" s="5"/>
      <c r="K60" s="2"/>
      <c r="L60" s="5"/>
      <c r="M60" s="2"/>
    </row>
    <row r="61" spans="2:13" ht="12.75">
      <c r="B61" s="2"/>
      <c r="C61" s="2"/>
      <c r="D61" s="3"/>
      <c r="E61" s="4"/>
      <c r="F61" s="4"/>
      <c r="G61" s="4"/>
      <c r="H61" s="4"/>
      <c r="I61" s="4"/>
      <c r="J61" s="5"/>
      <c r="K61" s="2"/>
      <c r="L61" s="5"/>
      <c r="M61" s="2"/>
    </row>
    <row r="62" spans="2:13" ht="12.75">
      <c r="B62" s="2"/>
      <c r="C62" s="2"/>
      <c r="D62" s="3"/>
      <c r="E62" s="4"/>
      <c r="F62" s="4"/>
      <c r="G62" s="4"/>
      <c r="H62" s="4"/>
      <c r="I62" s="4"/>
      <c r="J62" s="5"/>
      <c r="K62" s="2"/>
      <c r="L62" s="5"/>
      <c r="M62" s="2"/>
    </row>
    <row r="63" spans="2:13" ht="12.75">
      <c r="B63" s="2"/>
      <c r="C63" s="2"/>
      <c r="D63" s="3"/>
      <c r="E63" s="4"/>
      <c r="F63" s="4"/>
      <c r="G63" s="4"/>
      <c r="H63" s="4"/>
      <c r="I63" s="4"/>
      <c r="J63" s="5"/>
      <c r="K63" s="2"/>
      <c r="L63" s="5"/>
      <c r="M63" s="2"/>
    </row>
    <row r="64" spans="2:13" ht="12.75">
      <c r="B64" s="2"/>
      <c r="C64" s="2"/>
      <c r="D64" s="3"/>
      <c r="E64" s="4"/>
      <c r="F64" s="4"/>
      <c r="G64" s="4"/>
      <c r="H64" s="4"/>
      <c r="I64" s="4"/>
      <c r="J64" s="5"/>
      <c r="K64" s="2"/>
      <c r="L64" s="5"/>
      <c r="M64" s="2"/>
    </row>
    <row r="65" spans="2:13" ht="12.75">
      <c r="B65" s="2"/>
      <c r="C65" s="2"/>
      <c r="D65" s="3"/>
      <c r="E65" s="4"/>
      <c r="F65" s="4"/>
      <c r="G65" s="4"/>
      <c r="H65" s="4"/>
      <c r="I65" s="4"/>
      <c r="J65" s="5"/>
      <c r="K65" s="2"/>
      <c r="L65" s="5"/>
      <c r="M65" s="2"/>
    </row>
    <row r="66" spans="2:13" ht="12.75">
      <c r="B66" s="2"/>
      <c r="C66" s="2"/>
      <c r="D66" s="3"/>
      <c r="E66" s="4"/>
      <c r="F66" s="4"/>
      <c r="G66" s="4"/>
      <c r="H66" s="4"/>
      <c r="I66" s="4"/>
      <c r="J66" s="5"/>
      <c r="K66" s="2"/>
      <c r="L66" s="5"/>
      <c r="M66" s="2"/>
    </row>
    <row r="67" spans="2:13" ht="12.75">
      <c r="B67" s="2"/>
      <c r="C67" s="2"/>
      <c r="D67" s="3"/>
      <c r="E67" s="4"/>
      <c r="F67" s="4"/>
      <c r="G67" s="4"/>
      <c r="H67" s="4"/>
      <c r="I67" s="4"/>
      <c r="J67" s="5"/>
      <c r="K67" s="2"/>
      <c r="L67" s="5"/>
      <c r="M67" s="2"/>
    </row>
    <row r="68" spans="2:13" ht="12.75">
      <c r="B68" s="2"/>
      <c r="C68" s="2"/>
      <c r="D68" s="3"/>
      <c r="E68" s="4"/>
      <c r="F68" s="4"/>
      <c r="G68" s="4"/>
      <c r="H68" s="4"/>
      <c r="I68" s="4"/>
      <c r="J68" s="5"/>
      <c r="K68" s="2"/>
      <c r="L68" s="5"/>
      <c r="M68" s="2"/>
    </row>
    <row r="69" spans="2:13" ht="12.75">
      <c r="B69" s="2"/>
      <c r="C69" s="2"/>
      <c r="D69" s="3"/>
      <c r="E69" s="4"/>
      <c r="F69" s="4"/>
      <c r="G69" s="4"/>
      <c r="H69" s="4"/>
      <c r="I69" s="4"/>
      <c r="J69" s="5"/>
      <c r="K69" s="2"/>
      <c r="L69" s="5"/>
      <c r="M69" s="2"/>
    </row>
    <row r="70" spans="2:13" ht="12.75">
      <c r="B70" s="2"/>
      <c r="C70" s="2"/>
      <c r="D70" s="3"/>
      <c r="E70" s="4"/>
      <c r="F70" s="4"/>
      <c r="G70" s="4"/>
      <c r="H70" s="4"/>
      <c r="I70" s="4"/>
      <c r="J70" s="5"/>
      <c r="K70" s="2"/>
      <c r="L70" s="5"/>
      <c r="M70" s="2"/>
    </row>
    <row r="71" spans="2:13" ht="12.75">
      <c r="B71" s="2"/>
      <c r="C71" s="2"/>
      <c r="D71" s="3"/>
      <c r="E71" s="4"/>
      <c r="F71" s="4"/>
      <c r="G71" s="4"/>
      <c r="H71" s="4"/>
      <c r="I71" s="4"/>
      <c r="J71" s="5"/>
      <c r="K71" s="2"/>
      <c r="L71" s="5"/>
      <c r="M71" s="2"/>
    </row>
    <row r="72" spans="2:13" ht="12.75">
      <c r="B72" s="2"/>
      <c r="C72" s="2"/>
      <c r="D72" s="3"/>
      <c r="E72" s="4"/>
      <c r="F72" s="4"/>
      <c r="G72" s="4"/>
      <c r="H72" s="4"/>
      <c r="I72" s="4"/>
      <c r="J72" s="5"/>
      <c r="K72" s="2"/>
      <c r="L72" s="5"/>
      <c r="M72" s="2"/>
    </row>
    <row r="73" spans="2:13" ht="12.75">
      <c r="B73" s="2"/>
      <c r="C73" s="2"/>
      <c r="D73" s="3"/>
      <c r="E73" s="4"/>
      <c r="F73" s="4"/>
      <c r="G73" s="4"/>
      <c r="H73" s="4"/>
      <c r="I73" s="4"/>
      <c r="J73" s="5"/>
      <c r="K73" s="2"/>
      <c r="L73" s="5"/>
      <c r="M73" s="2"/>
    </row>
    <row r="74" spans="2:13" ht="12.75">
      <c r="B74" s="2"/>
      <c r="C74" s="2"/>
      <c r="D74" s="3"/>
      <c r="E74" s="4"/>
      <c r="F74" s="4"/>
      <c r="G74" s="4"/>
      <c r="H74" s="4"/>
      <c r="I74" s="4"/>
      <c r="J74" s="5"/>
      <c r="K74" s="2"/>
      <c r="L74" s="5"/>
      <c r="M74" s="2"/>
    </row>
    <row r="75" spans="2:13" ht="12.75">
      <c r="B75" s="2"/>
      <c r="C75" s="2"/>
      <c r="D75" s="3"/>
      <c r="E75" s="4"/>
      <c r="F75" s="4"/>
      <c r="G75" s="4"/>
      <c r="H75" s="4"/>
      <c r="I75" s="4"/>
      <c r="J75" s="5"/>
      <c r="K75" s="2"/>
      <c r="L75" s="5"/>
      <c r="M75" s="2"/>
    </row>
    <row r="76" spans="2:13" ht="12.75">
      <c r="B76" s="2"/>
      <c r="C76" s="2"/>
      <c r="D76" s="3"/>
      <c r="E76" s="4"/>
      <c r="F76" s="4"/>
      <c r="G76" s="4"/>
      <c r="H76" s="4"/>
      <c r="I76" s="4"/>
      <c r="J76" s="5"/>
      <c r="K76" s="2"/>
      <c r="L76" s="5"/>
      <c r="M76" s="2"/>
    </row>
    <row r="77" spans="2:13" ht="12.75">
      <c r="B77" s="2"/>
      <c r="C77" s="2"/>
      <c r="D77" s="3"/>
      <c r="E77" s="4"/>
      <c r="F77" s="4"/>
      <c r="G77" s="4"/>
      <c r="H77" s="4"/>
      <c r="I77" s="4"/>
      <c r="J77" s="5"/>
      <c r="K77" s="2"/>
      <c r="L77" s="5"/>
      <c r="M77" s="2"/>
    </row>
    <row r="78" spans="2:13" ht="12.75">
      <c r="B78" s="2"/>
      <c r="C78" s="2"/>
      <c r="D78" s="3"/>
      <c r="E78" s="4"/>
      <c r="F78" s="4"/>
      <c r="G78" s="4"/>
      <c r="H78" s="4"/>
      <c r="I78" s="4"/>
      <c r="J78" s="5"/>
      <c r="K78" s="2"/>
      <c r="L78" s="5"/>
      <c r="M78" s="2"/>
    </row>
    <row r="79" spans="2:13" ht="12.75">
      <c r="B79" s="2"/>
      <c r="C79" s="2"/>
      <c r="D79" s="3"/>
      <c r="E79" s="4"/>
      <c r="F79" s="4"/>
      <c r="G79" s="4"/>
      <c r="H79" s="4"/>
      <c r="I79" s="4"/>
      <c r="J79" s="5"/>
      <c r="K79" s="2"/>
      <c r="L79" s="5"/>
      <c r="M79" s="2"/>
    </row>
    <row r="80" spans="2:13" ht="12.75">
      <c r="B80" s="2"/>
      <c r="C80" s="2"/>
      <c r="D80" s="3"/>
      <c r="E80" s="4"/>
      <c r="F80" s="4"/>
      <c r="G80" s="4"/>
      <c r="H80" s="4"/>
      <c r="I80" s="4"/>
      <c r="J80" s="5"/>
      <c r="K80" s="2"/>
      <c r="L80" s="5"/>
      <c r="M80" s="2"/>
    </row>
    <row r="81" spans="2:13" ht="12.75">
      <c r="B81" s="2"/>
      <c r="C81" s="2"/>
      <c r="D81" s="2"/>
      <c r="E81" s="2"/>
      <c r="F81" s="2"/>
      <c r="G81" s="2"/>
      <c r="H81" s="2"/>
      <c r="I81" s="2"/>
      <c r="J81" s="2"/>
      <c r="K81" s="2"/>
      <c r="L81" s="2"/>
      <c r="M81" s="2"/>
    </row>
    <row r="82" spans="2:13" ht="12.75">
      <c r="B82" s="2"/>
      <c r="C82" s="2"/>
      <c r="D82" s="2"/>
      <c r="E82" s="2"/>
      <c r="F82" s="2"/>
      <c r="G82" s="2"/>
      <c r="H82" s="2"/>
      <c r="I82" s="2"/>
      <c r="J82" s="2"/>
      <c r="K82" s="2"/>
      <c r="L82" s="2"/>
      <c r="M82" s="2"/>
    </row>
    <row r="83" spans="2:13" ht="12.75">
      <c r="B83" s="2"/>
      <c r="C83" s="2"/>
      <c r="D83" s="2"/>
      <c r="E83" s="2"/>
      <c r="F83" s="2"/>
      <c r="G83" s="2"/>
      <c r="H83" s="2"/>
      <c r="I83" s="2"/>
      <c r="J83" s="2"/>
      <c r="K83" s="2"/>
      <c r="L83" s="2"/>
      <c r="M83" s="2"/>
    </row>
    <row r="84" spans="2:13" ht="12.75">
      <c r="B84" s="2"/>
      <c r="C84" s="2"/>
      <c r="D84" s="2"/>
      <c r="E84" s="2"/>
      <c r="F84" s="2"/>
      <c r="G84" s="2"/>
      <c r="H84" s="2"/>
      <c r="I84" s="2"/>
      <c r="J84" s="2"/>
      <c r="K84" s="2"/>
      <c r="L84" s="2"/>
      <c r="M84" s="2"/>
    </row>
    <row r="85" spans="2:13" ht="12.75">
      <c r="B85" s="2"/>
      <c r="C85" s="2"/>
      <c r="D85" s="2"/>
      <c r="E85" s="2"/>
      <c r="F85" s="2"/>
      <c r="G85" s="2"/>
      <c r="H85" s="2"/>
      <c r="I85" s="2"/>
      <c r="J85" s="2"/>
      <c r="K85" s="2"/>
      <c r="L85" s="2"/>
      <c r="M85" s="2"/>
    </row>
    <row r="86" spans="2:13" ht="12.75">
      <c r="B86" s="2"/>
      <c r="C86" s="2"/>
      <c r="D86" s="2"/>
      <c r="E86" s="2"/>
      <c r="F86" s="2"/>
      <c r="G86" s="2"/>
      <c r="H86" s="2"/>
      <c r="I86" s="2"/>
      <c r="J86" s="2"/>
      <c r="K86" s="2"/>
      <c r="L86" s="2"/>
      <c r="M86" s="2"/>
    </row>
    <row r="87" spans="2:13" ht="12.75">
      <c r="B87" s="2"/>
      <c r="C87" s="2"/>
      <c r="D87" s="2"/>
      <c r="E87" s="2"/>
      <c r="F87" s="2"/>
      <c r="G87" s="2"/>
      <c r="H87" s="2"/>
      <c r="I87" s="2"/>
      <c r="J87" s="2"/>
      <c r="K87" s="2"/>
      <c r="L87" s="2"/>
      <c r="M87" s="2"/>
    </row>
    <row r="88" spans="2:13" ht="12.75">
      <c r="B88" s="2"/>
      <c r="C88" s="2"/>
      <c r="D88" s="2"/>
      <c r="E88" s="2"/>
      <c r="F88" s="2"/>
      <c r="G88" s="2"/>
      <c r="H88" s="2"/>
      <c r="I88" s="2"/>
      <c r="J88" s="2"/>
      <c r="K88" s="2"/>
      <c r="L88" s="2"/>
      <c r="M88" s="2"/>
    </row>
    <row r="89" spans="2:13" ht="12.75">
      <c r="B89" s="2"/>
      <c r="C89" s="2"/>
      <c r="D89" s="2"/>
      <c r="E89" s="2"/>
      <c r="F89" s="2"/>
      <c r="G89" s="2"/>
      <c r="H89" s="2"/>
      <c r="I89" s="2"/>
      <c r="J89" s="2"/>
      <c r="K89" s="2"/>
      <c r="L89" s="2"/>
      <c r="M89" s="2"/>
    </row>
    <row r="90" spans="2:13" ht="12.75">
      <c r="B90" s="2"/>
      <c r="C90" s="2"/>
      <c r="D90" s="2"/>
      <c r="E90" s="2"/>
      <c r="F90" s="2"/>
      <c r="G90" s="2"/>
      <c r="H90" s="2"/>
      <c r="I90" s="2"/>
      <c r="J90" s="2"/>
      <c r="K90" s="2"/>
      <c r="L90" s="2"/>
      <c r="M90" s="2"/>
    </row>
    <row r="91" spans="2:13" ht="12.75">
      <c r="B91" s="2"/>
      <c r="C91" s="2"/>
      <c r="D91" s="2"/>
      <c r="E91" s="2"/>
      <c r="F91" s="2"/>
      <c r="G91" s="2"/>
      <c r="H91" s="2"/>
      <c r="I91" s="2"/>
      <c r="J91" s="2"/>
      <c r="K91" s="2"/>
      <c r="L91" s="2"/>
      <c r="M91" s="2"/>
    </row>
    <row r="92" spans="2:13" ht="12.75">
      <c r="B92" s="2"/>
      <c r="C92" s="2"/>
      <c r="D92" s="2"/>
      <c r="E92" s="2"/>
      <c r="F92" s="2"/>
      <c r="G92" s="2"/>
      <c r="H92" s="2"/>
      <c r="I92" s="2"/>
      <c r="J92" s="2"/>
      <c r="K92" s="2"/>
      <c r="L92" s="2"/>
      <c r="M92" s="2"/>
    </row>
    <row r="93" spans="2:13" ht="12.75">
      <c r="B93" s="2"/>
      <c r="C93" s="2"/>
      <c r="D93" s="2"/>
      <c r="E93" s="2"/>
      <c r="F93" s="2"/>
      <c r="G93" s="2"/>
      <c r="H93" s="2"/>
      <c r="I93" s="2"/>
      <c r="J93" s="2"/>
      <c r="K93" s="2"/>
      <c r="L93" s="2"/>
      <c r="M93" s="2"/>
    </row>
    <row r="94" spans="2:13" ht="12.75">
      <c r="B94" s="2"/>
      <c r="C94" s="2"/>
      <c r="D94" s="2"/>
      <c r="E94" s="2"/>
      <c r="F94" s="2"/>
      <c r="G94" s="2"/>
      <c r="H94" s="2"/>
      <c r="I94" s="2"/>
      <c r="J94" s="2"/>
      <c r="K94" s="2"/>
      <c r="L94" s="2"/>
      <c r="M94" s="2"/>
    </row>
    <row r="95" spans="2:13" ht="12.75">
      <c r="B95" s="2"/>
      <c r="C95" s="2"/>
      <c r="D95" s="2"/>
      <c r="E95" s="2"/>
      <c r="F95" s="2"/>
      <c r="G95" s="2"/>
      <c r="H95" s="2"/>
      <c r="I95" s="2"/>
      <c r="J95" s="2"/>
      <c r="K95" s="2"/>
      <c r="L95" s="2"/>
      <c r="M95" s="2"/>
    </row>
    <row r="96" spans="2:13" ht="12.75">
      <c r="B96" s="2"/>
      <c r="C96" s="2"/>
      <c r="D96" s="2"/>
      <c r="E96" s="2"/>
      <c r="F96" s="2"/>
      <c r="G96" s="2"/>
      <c r="H96" s="2"/>
      <c r="I96" s="2"/>
      <c r="J96" s="2"/>
      <c r="K96" s="2"/>
      <c r="L96" s="2"/>
      <c r="M96" s="2"/>
    </row>
    <row r="97" spans="2:13" ht="12.75">
      <c r="B97" s="2"/>
      <c r="C97" s="2"/>
      <c r="D97" s="2"/>
      <c r="E97" s="2"/>
      <c r="F97" s="2"/>
      <c r="G97" s="2"/>
      <c r="H97" s="2"/>
      <c r="I97" s="2"/>
      <c r="J97" s="2"/>
      <c r="K97" s="2"/>
      <c r="L97" s="2"/>
      <c r="M97" s="2"/>
    </row>
    <row r="98" spans="2:13" ht="12.75">
      <c r="B98" s="2"/>
      <c r="C98" s="2"/>
      <c r="D98" s="2"/>
      <c r="E98" s="2"/>
      <c r="F98" s="2"/>
      <c r="G98" s="2"/>
      <c r="H98" s="2"/>
      <c r="I98" s="2"/>
      <c r="J98" s="2"/>
      <c r="K98" s="2"/>
      <c r="L98" s="2"/>
      <c r="M98" s="2"/>
    </row>
    <row r="99" spans="2:13" ht="12.75">
      <c r="B99" s="2"/>
      <c r="C99" s="2"/>
      <c r="D99" s="2"/>
      <c r="E99" s="2"/>
      <c r="F99" s="2"/>
      <c r="G99" s="2"/>
      <c r="H99" s="2"/>
      <c r="I99" s="2"/>
      <c r="J99" s="2"/>
      <c r="K99" s="2"/>
      <c r="L99" s="2"/>
      <c r="M99" s="2"/>
    </row>
    <row r="100" spans="2:13" ht="12.75">
      <c r="B100" s="2"/>
      <c r="C100" s="2"/>
      <c r="D100" s="2"/>
      <c r="E100" s="2"/>
      <c r="F100" s="2"/>
      <c r="G100" s="2"/>
      <c r="H100" s="2"/>
      <c r="I100" s="2"/>
      <c r="J100" s="2"/>
      <c r="K100" s="2"/>
      <c r="L100" s="2"/>
      <c r="M100" s="2"/>
    </row>
    <row r="101" spans="2:13" ht="12.75">
      <c r="B101" s="2"/>
      <c r="C101" s="2"/>
      <c r="D101" s="2"/>
      <c r="E101" s="2"/>
      <c r="F101" s="2"/>
      <c r="G101" s="2"/>
      <c r="H101" s="2"/>
      <c r="I101" s="2"/>
      <c r="J101" s="2"/>
      <c r="K101" s="2"/>
      <c r="L101" s="2"/>
      <c r="M101" s="2"/>
    </row>
    <row r="102" spans="2:13" ht="12.75">
      <c r="B102" s="2"/>
      <c r="C102" s="2"/>
      <c r="D102" s="2"/>
      <c r="E102" s="2"/>
      <c r="F102" s="2"/>
      <c r="G102" s="2"/>
      <c r="H102" s="2"/>
      <c r="I102" s="2"/>
      <c r="J102" s="2"/>
      <c r="K102" s="2"/>
      <c r="L102" s="2"/>
      <c r="M102" s="2"/>
    </row>
    <row r="103" spans="2:13" ht="12.75">
      <c r="B103" s="2"/>
      <c r="C103" s="2"/>
      <c r="D103" s="2"/>
      <c r="E103" s="2"/>
      <c r="F103" s="2"/>
      <c r="G103" s="2"/>
      <c r="H103" s="2"/>
      <c r="I103" s="2"/>
      <c r="J103" s="2"/>
      <c r="K103" s="2"/>
      <c r="L103" s="2"/>
      <c r="M103" s="2"/>
    </row>
    <row r="104" spans="2:13" ht="12.75">
      <c r="B104" s="2"/>
      <c r="C104" s="2"/>
      <c r="D104" s="2"/>
      <c r="E104" s="2"/>
      <c r="F104" s="2"/>
      <c r="G104" s="2"/>
      <c r="H104" s="2"/>
      <c r="I104" s="2"/>
      <c r="J104" s="2"/>
      <c r="K104" s="2"/>
      <c r="L104" s="2"/>
      <c r="M104" s="2"/>
    </row>
    <row r="105" spans="2:13" ht="12.75">
      <c r="B105" s="2"/>
      <c r="C105" s="2"/>
      <c r="D105" s="2"/>
      <c r="E105" s="2"/>
      <c r="F105" s="2"/>
      <c r="G105" s="2"/>
      <c r="H105" s="2"/>
      <c r="I105" s="2"/>
      <c r="J105" s="2"/>
      <c r="K105" s="2"/>
      <c r="L105" s="2"/>
      <c r="M105" s="2"/>
    </row>
    <row r="106" spans="2:13" ht="12.75">
      <c r="B106" s="2"/>
      <c r="C106" s="2"/>
      <c r="D106" s="2"/>
      <c r="E106" s="2"/>
      <c r="F106" s="2"/>
      <c r="G106" s="2"/>
      <c r="H106" s="2"/>
      <c r="I106" s="2"/>
      <c r="J106" s="2"/>
      <c r="K106" s="2"/>
      <c r="L106" s="2"/>
      <c r="M106" s="2"/>
    </row>
    <row r="107" spans="2:13" ht="12.75">
      <c r="B107" s="2"/>
      <c r="C107" s="2"/>
      <c r="D107" s="2"/>
      <c r="E107" s="2"/>
      <c r="F107" s="2"/>
      <c r="G107" s="2"/>
      <c r="H107" s="2"/>
      <c r="I107" s="2"/>
      <c r="J107" s="2"/>
      <c r="K107" s="2"/>
      <c r="L107" s="2"/>
      <c r="M107" s="2"/>
    </row>
    <row r="108" spans="2:13" ht="12.75">
      <c r="B108" s="2"/>
      <c r="C108" s="2"/>
      <c r="D108" s="2"/>
      <c r="E108" s="2"/>
      <c r="F108" s="2"/>
      <c r="G108" s="2"/>
      <c r="H108" s="2"/>
      <c r="I108" s="2"/>
      <c r="J108" s="2"/>
      <c r="K108" s="2"/>
      <c r="L108" s="2"/>
      <c r="M108" s="2"/>
    </row>
    <row r="109" spans="2:13" ht="12.75">
      <c r="B109" s="2"/>
      <c r="C109" s="2"/>
      <c r="D109" s="2"/>
      <c r="E109" s="2"/>
      <c r="F109" s="2"/>
      <c r="G109" s="2"/>
      <c r="H109" s="2"/>
      <c r="I109" s="2"/>
      <c r="J109" s="2"/>
      <c r="K109" s="2"/>
      <c r="L109" s="2"/>
      <c r="M109" s="2"/>
    </row>
    <row r="110" spans="2:13" ht="12.75">
      <c r="B110" s="2"/>
      <c r="C110" s="2"/>
      <c r="D110" s="2"/>
      <c r="E110" s="2"/>
      <c r="F110" s="2"/>
      <c r="G110" s="2"/>
      <c r="H110" s="2"/>
      <c r="I110" s="2"/>
      <c r="J110" s="2"/>
      <c r="K110" s="2"/>
      <c r="L110" s="2"/>
      <c r="M110" s="2"/>
    </row>
    <row r="111" spans="2:13" ht="12.75">
      <c r="B111" s="2"/>
      <c r="C111" s="2"/>
      <c r="D111" s="2"/>
      <c r="E111" s="2"/>
      <c r="F111" s="2"/>
      <c r="G111" s="2"/>
      <c r="H111" s="2"/>
      <c r="I111" s="2"/>
      <c r="J111" s="2"/>
      <c r="K111" s="2"/>
      <c r="L111" s="2"/>
      <c r="M111" s="2"/>
    </row>
    <row r="112" spans="2:13" ht="12.75">
      <c r="B112" s="2"/>
      <c r="C112" s="2"/>
      <c r="D112" s="2"/>
      <c r="E112" s="2"/>
      <c r="F112" s="2"/>
      <c r="G112" s="2"/>
      <c r="H112" s="2"/>
      <c r="I112" s="2"/>
      <c r="J112" s="2"/>
      <c r="K112" s="2"/>
      <c r="L112" s="2"/>
      <c r="M112" s="2"/>
    </row>
    <row r="113" spans="2:13" ht="12.75">
      <c r="B113" s="2"/>
      <c r="C113" s="2"/>
      <c r="D113" s="2"/>
      <c r="E113" s="2"/>
      <c r="F113" s="2"/>
      <c r="G113" s="2"/>
      <c r="H113" s="2"/>
      <c r="I113" s="2"/>
      <c r="J113" s="2"/>
      <c r="K113" s="2"/>
      <c r="L113" s="2"/>
      <c r="M113" s="2"/>
    </row>
    <row r="114" spans="2:13" ht="12.75">
      <c r="B114" s="2"/>
      <c r="C114" s="2"/>
      <c r="D114" s="2"/>
      <c r="E114" s="2"/>
      <c r="F114" s="2"/>
      <c r="G114" s="2"/>
      <c r="H114" s="2"/>
      <c r="I114" s="2"/>
      <c r="J114" s="2"/>
      <c r="K114" s="2"/>
      <c r="L114" s="2"/>
      <c r="M114" s="2"/>
    </row>
    <row r="115" spans="2:13" ht="12.75">
      <c r="B115" s="2"/>
      <c r="C115" s="2"/>
      <c r="D115" s="2"/>
      <c r="E115" s="2"/>
      <c r="F115" s="2"/>
      <c r="G115" s="2"/>
      <c r="H115" s="2"/>
      <c r="I115" s="2"/>
      <c r="J115" s="2"/>
      <c r="K115" s="2"/>
      <c r="L115" s="2"/>
      <c r="M115" s="2"/>
    </row>
    <row r="116" spans="2:13" ht="12.75">
      <c r="B116" s="2"/>
      <c r="C116" s="2"/>
      <c r="D116" s="2"/>
      <c r="E116" s="2"/>
      <c r="F116" s="2"/>
      <c r="G116" s="2"/>
      <c r="H116" s="2"/>
      <c r="I116" s="2"/>
      <c r="J116" s="2"/>
      <c r="K116" s="2"/>
      <c r="L116" s="2"/>
      <c r="M116" s="2"/>
    </row>
    <row r="117" spans="2:13" ht="12.75">
      <c r="B117" s="2"/>
      <c r="C117" s="2"/>
      <c r="D117" s="2"/>
      <c r="E117" s="2"/>
      <c r="F117" s="2"/>
      <c r="G117" s="2"/>
      <c r="H117" s="2"/>
      <c r="I117" s="2"/>
      <c r="J117" s="2"/>
      <c r="K117" s="2"/>
      <c r="L117" s="2"/>
      <c r="M117" s="2"/>
    </row>
    <row r="118" spans="2:13" ht="12.75">
      <c r="B118" s="2"/>
      <c r="C118" s="2"/>
      <c r="D118" s="2"/>
      <c r="E118" s="2"/>
      <c r="F118" s="2"/>
      <c r="G118" s="2"/>
      <c r="H118" s="2"/>
      <c r="I118" s="2"/>
      <c r="J118" s="2"/>
      <c r="K118" s="2"/>
      <c r="L118" s="2"/>
      <c r="M118" s="2"/>
    </row>
    <row r="119" spans="2:13" ht="12.75">
      <c r="B119" s="2"/>
      <c r="C119" s="2"/>
      <c r="D119" s="2"/>
      <c r="E119" s="2"/>
      <c r="F119" s="2"/>
      <c r="G119" s="2"/>
      <c r="H119" s="2"/>
      <c r="I119" s="2"/>
      <c r="J119" s="2"/>
      <c r="K119" s="2"/>
      <c r="L119" s="2"/>
      <c r="M119" s="2"/>
    </row>
    <row r="120" spans="2:13" ht="12.75">
      <c r="B120" s="2"/>
      <c r="C120" s="2"/>
      <c r="D120" s="2"/>
      <c r="E120" s="2"/>
      <c r="F120" s="2"/>
      <c r="G120" s="2"/>
      <c r="H120" s="2"/>
      <c r="I120" s="2"/>
      <c r="J120" s="2"/>
      <c r="K120" s="2"/>
      <c r="L120" s="2"/>
      <c r="M120" s="2"/>
    </row>
    <row r="121" spans="2:13" ht="12.75">
      <c r="B121" s="2"/>
      <c r="C121" s="2"/>
      <c r="D121" s="2"/>
      <c r="E121" s="2"/>
      <c r="F121" s="2"/>
      <c r="G121" s="2"/>
      <c r="H121" s="2"/>
      <c r="I121" s="2"/>
      <c r="J121" s="2"/>
      <c r="K121" s="2"/>
      <c r="L121" s="2"/>
      <c r="M121" s="2"/>
    </row>
    <row r="122" spans="2:13" ht="12.75">
      <c r="B122" s="2"/>
      <c r="C122" s="2"/>
      <c r="D122" s="2"/>
      <c r="E122" s="2"/>
      <c r="F122" s="2"/>
      <c r="G122" s="2"/>
      <c r="H122" s="2"/>
      <c r="I122" s="2"/>
      <c r="J122" s="2"/>
      <c r="K122" s="2"/>
      <c r="L122" s="2"/>
      <c r="M122" s="2"/>
    </row>
    <row r="123" spans="2:13" ht="12.75">
      <c r="B123" s="2"/>
      <c r="C123" s="2"/>
      <c r="D123" s="2"/>
      <c r="E123" s="2"/>
      <c r="F123" s="2"/>
      <c r="G123" s="2"/>
      <c r="H123" s="2"/>
      <c r="I123" s="2"/>
      <c r="J123" s="2"/>
      <c r="K123" s="2"/>
      <c r="L123" s="2"/>
      <c r="M123" s="2"/>
    </row>
    <row r="124" spans="2:13" ht="12.75">
      <c r="B124" s="2"/>
      <c r="C124" s="2"/>
      <c r="D124" s="2"/>
      <c r="E124" s="2"/>
      <c r="F124" s="2"/>
      <c r="G124" s="2"/>
      <c r="H124" s="2"/>
      <c r="I124" s="2"/>
      <c r="J124" s="2"/>
      <c r="K124" s="2"/>
      <c r="L124" s="2"/>
      <c r="M124" s="2"/>
    </row>
    <row r="125" spans="2:13" ht="12.75">
      <c r="B125" s="2"/>
      <c r="C125" s="2"/>
      <c r="D125" s="2"/>
      <c r="E125" s="2"/>
      <c r="F125" s="2"/>
      <c r="G125" s="2"/>
      <c r="H125" s="2"/>
      <c r="I125" s="2"/>
      <c r="J125" s="2"/>
      <c r="K125" s="2"/>
      <c r="L125" s="2"/>
      <c r="M125" s="2"/>
    </row>
    <row r="126" spans="2:13" ht="12.75">
      <c r="B126" s="2"/>
      <c r="C126" s="2"/>
      <c r="D126" s="2"/>
      <c r="E126" s="2"/>
      <c r="F126" s="2"/>
      <c r="G126" s="2"/>
      <c r="H126" s="2"/>
      <c r="I126" s="2"/>
      <c r="J126" s="2"/>
      <c r="K126" s="2"/>
      <c r="L126" s="2"/>
      <c r="M126" s="2"/>
    </row>
    <row r="127" spans="2:13" ht="12.75">
      <c r="B127" s="2"/>
      <c r="C127" s="2"/>
      <c r="D127" s="2"/>
      <c r="E127" s="2"/>
      <c r="F127" s="2"/>
      <c r="G127" s="2"/>
      <c r="H127" s="2"/>
      <c r="I127" s="2"/>
      <c r="J127" s="2"/>
      <c r="K127" s="2"/>
      <c r="L127" s="2"/>
      <c r="M127" s="2"/>
    </row>
    <row r="128" spans="2:13" ht="12.75">
      <c r="B128" s="2"/>
      <c r="C128" s="2"/>
      <c r="D128" s="2"/>
      <c r="E128" s="2"/>
      <c r="F128" s="2"/>
      <c r="G128" s="2"/>
      <c r="H128" s="2"/>
      <c r="I128" s="2"/>
      <c r="J128" s="2"/>
      <c r="K128" s="2"/>
      <c r="L128" s="2"/>
      <c r="M128" s="2"/>
    </row>
    <row r="129" spans="2:13" ht="12.75">
      <c r="B129" s="2"/>
      <c r="C129" s="2"/>
      <c r="D129" s="2"/>
      <c r="E129" s="2"/>
      <c r="F129" s="2"/>
      <c r="G129" s="2"/>
      <c r="H129" s="2"/>
      <c r="I129" s="2"/>
      <c r="J129" s="2"/>
      <c r="K129" s="2"/>
      <c r="L129" s="2"/>
      <c r="M129" s="2"/>
    </row>
    <row r="130" spans="2:13" ht="12.75">
      <c r="B130" s="2"/>
      <c r="C130" s="2"/>
      <c r="D130" s="2"/>
      <c r="E130" s="2"/>
      <c r="F130" s="2"/>
      <c r="G130" s="2"/>
      <c r="H130" s="2"/>
      <c r="I130" s="2"/>
      <c r="J130" s="2"/>
      <c r="K130" s="2"/>
      <c r="L130" s="2"/>
      <c r="M130" s="2"/>
    </row>
    <row r="131" spans="2:13" ht="12.75">
      <c r="B131" s="2"/>
      <c r="C131" s="2"/>
      <c r="D131" s="2"/>
      <c r="E131" s="2"/>
      <c r="F131" s="2"/>
      <c r="G131" s="2"/>
      <c r="H131" s="2"/>
      <c r="I131" s="2"/>
      <c r="J131" s="2"/>
      <c r="K131" s="2"/>
      <c r="L131" s="2"/>
      <c r="M131" s="2"/>
    </row>
    <row r="132" spans="2:13" ht="12.75">
      <c r="B132" s="2"/>
      <c r="C132" s="2"/>
      <c r="D132" s="2"/>
      <c r="E132" s="2"/>
      <c r="F132" s="2"/>
      <c r="G132" s="2"/>
      <c r="H132" s="2"/>
      <c r="I132" s="2"/>
      <c r="J132" s="2"/>
      <c r="K132" s="2"/>
      <c r="L132" s="2"/>
      <c r="M132" s="2"/>
    </row>
    <row r="133" spans="2:13" ht="12.75">
      <c r="B133" s="2"/>
      <c r="C133" s="2"/>
      <c r="D133" s="2"/>
      <c r="E133" s="2"/>
      <c r="F133" s="2"/>
      <c r="G133" s="2"/>
      <c r="H133" s="2"/>
      <c r="I133" s="2"/>
      <c r="J133" s="2"/>
      <c r="K133" s="2"/>
      <c r="L133" s="2"/>
      <c r="M133" s="2"/>
    </row>
    <row r="134" spans="2:13" ht="12.75">
      <c r="B134" s="2"/>
      <c r="C134" s="2"/>
      <c r="D134" s="2"/>
      <c r="E134" s="2"/>
      <c r="F134" s="2"/>
      <c r="G134" s="2"/>
      <c r="H134" s="2"/>
      <c r="I134" s="2"/>
      <c r="J134" s="2"/>
      <c r="K134" s="2"/>
      <c r="L134" s="2"/>
      <c r="M134" s="2"/>
    </row>
    <row r="135" spans="2:13" ht="12.75">
      <c r="B135" s="2"/>
      <c r="C135" s="2"/>
      <c r="D135" s="2"/>
      <c r="E135" s="2"/>
      <c r="F135" s="2"/>
      <c r="G135" s="2"/>
      <c r="H135" s="2"/>
      <c r="I135" s="2"/>
      <c r="J135" s="2"/>
      <c r="K135" s="2"/>
      <c r="L135" s="2"/>
      <c r="M135" s="2"/>
    </row>
    <row r="136" spans="2:13" ht="12.75">
      <c r="B136" s="2"/>
      <c r="C136" s="2"/>
      <c r="D136" s="2"/>
      <c r="E136" s="2"/>
      <c r="F136" s="2"/>
      <c r="G136" s="2"/>
      <c r="H136" s="2"/>
      <c r="I136" s="2"/>
      <c r="J136" s="2"/>
      <c r="K136" s="2"/>
      <c r="L136" s="2"/>
      <c r="M136" s="2"/>
    </row>
    <row r="137" spans="2:13" ht="12.75">
      <c r="B137" s="2"/>
      <c r="C137" s="2"/>
      <c r="D137" s="2"/>
      <c r="E137" s="2"/>
      <c r="F137" s="2"/>
      <c r="G137" s="2"/>
      <c r="H137" s="2"/>
      <c r="I137" s="2"/>
      <c r="J137" s="2"/>
      <c r="K137" s="2"/>
      <c r="L137" s="2"/>
      <c r="M137" s="2"/>
    </row>
    <row r="138" spans="2:13" ht="12.75">
      <c r="B138" s="2"/>
      <c r="C138" s="2"/>
      <c r="D138" s="2"/>
      <c r="E138" s="2"/>
      <c r="F138" s="2"/>
      <c r="G138" s="2"/>
      <c r="H138" s="2"/>
      <c r="I138" s="2"/>
      <c r="J138" s="2"/>
      <c r="K138" s="2"/>
      <c r="L138" s="2"/>
      <c r="M138" s="2"/>
    </row>
    <row r="139" spans="2:13" ht="12.75">
      <c r="B139" s="2"/>
      <c r="C139" s="2"/>
      <c r="D139" s="2"/>
      <c r="E139" s="2"/>
      <c r="F139" s="2"/>
      <c r="G139" s="2"/>
      <c r="H139" s="2"/>
      <c r="I139" s="2"/>
      <c r="J139" s="2"/>
      <c r="K139" s="2"/>
      <c r="L139" s="2"/>
      <c r="M139" s="2"/>
    </row>
    <row r="140" spans="2:13" ht="12.75">
      <c r="B140" s="2"/>
      <c r="C140" s="2"/>
      <c r="D140" s="2"/>
      <c r="E140" s="2"/>
      <c r="F140" s="2"/>
      <c r="G140" s="2"/>
      <c r="H140" s="2"/>
      <c r="I140" s="2"/>
      <c r="J140" s="2"/>
      <c r="K140" s="2"/>
      <c r="L140" s="2"/>
      <c r="M140" s="2"/>
    </row>
    <row r="141" spans="2:13" ht="12.75">
      <c r="B141" s="2"/>
      <c r="C141" s="2"/>
      <c r="D141" s="2"/>
      <c r="E141" s="2"/>
      <c r="F141" s="2"/>
      <c r="G141" s="2"/>
      <c r="H141" s="2"/>
      <c r="I141" s="2"/>
      <c r="J141" s="2"/>
      <c r="K141" s="2"/>
      <c r="L141" s="2"/>
      <c r="M141" s="2"/>
    </row>
    <row r="142" spans="2:13" ht="12.75">
      <c r="B142" s="2"/>
      <c r="C142" s="2"/>
      <c r="D142" s="2"/>
      <c r="E142" s="2"/>
      <c r="F142" s="2"/>
      <c r="G142" s="2"/>
      <c r="H142" s="2"/>
      <c r="I142" s="2"/>
      <c r="J142" s="2"/>
      <c r="K142" s="2"/>
      <c r="L142" s="2"/>
      <c r="M142" s="2"/>
    </row>
    <row r="143" spans="2:13" ht="12.75">
      <c r="B143" s="2"/>
      <c r="C143" s="2"/>
      <c r="D143" s="2"/>
      <c r="E143" s="2"/>
      <c r="F143" s="2"/>
      <c r="G143" s="2"/>
      <c r="H143" s="2"/>
      <c r="I143" s="2"/>
      <c r="J143" s="2"/>
      <c r="K143" s="2"/>
      <c r="L143" s="2"/>
      <c r="M143" s="2"/>
    </row>
    <row r="144" spans="2:13" ht="12.75">
      <c r="B144" s="2"/>
      <c r="C144" s="2"/>
      <c r="D144" s="2"/>
      <c r="E144" s="2"/>
      <c r="F144" s="2"/>
      <c r="G144" s="2"/>
      <c r="H144" s="2"/>
      <c r="I144" s="2"/>
      <c r="J144" s="2"/>
      <c r="K144" s="2"/>
      <c r="L144" s="2"/>
      <c r="M144" s="2"/>
    </row>
    <row r="145" spans="2:13" ht="12.75">
      <c r="B145" s="2"/>
      <c r="C145" s="2"/>
      <c r="D145" s="2"/>
      <c r="E145" s="2"/>
      <c r="F145" s="2"/>
      <c r="G145" s="2"/>
      <c r="H145" s="2"/>
      <c r="I145" s="2"/>
      <c r="J145" s="2"/>
      <c r="K145" s="2"/>
      <c r="L145" s="2"/>
      <c r="M145" s="2"/>
    </row>
    <row r="146" spans="2:13" ht="12.75">
      <c r="B146" s="2"/>
      <c r="C146" s="2"/>
      <c r="D146" s="2"/>
      <c r="E146" s="2"/>
      <c r="F146" s="2"/>
      <c r="G146" s="2"/>
      <c r="H146" s="2"/>
      <c r="I146" s="2"/>
      <c r="J146" s="2"/>
      <c r="K146" s="2"/>
      <c r="L146" s="2"/>
      <c r="M146" s="2"/>
    </row>
    <row r="147" spans="2:13" ht="12.75">
      <c r="B147" s="2"/>
      <c r="C147" s="2"/>
      <c r="D147" s="2"/>
      <c r="E147" s="2"/>
      <c r="F147" s="2"/>
      <c r="G147" s="2"/>
      <c r="H147" s="2"/>
      <c r="I147" s="2"/>
      <c r="J147" s="2"/>
      <c r="K147" s="2"/>
      <c r="L147" s="2"/>
      <c r="M147" s="2"/>
    </row>
    <row r="148" spans="2:13" ht="12.75">
      <c r="B148" s="2"/>
      <c r="C148" s="2"/>
      <c r="D148" s="2"/>
      <c r="E148" s="2"/>
      <c r="F148" s="2"/>
      <c r="G148" s="2"/>
      <c r="H148" s="2"/>
      <c r="I148" s="2"/>
      <c r="J148" s="2"/>
      <c r="K148" s="2"/>
      <c r="L148" s="2"/>
      <c r="M148" s="2"/>
    </row>
    <row r="149" spans="2:13" ht="12.75">
      <c r="B149" s="2"/>
      <c r="C149" s="2"/>
      <c r="D149" s="2"/>
      <c r="E149" s="2"/>
      <c r="F149" s="2"/>
      <c r="G149" s="2"/>
      <c r="H149" s="2"/>
      <c r="I149" s="2"/>
      <c r="J149" s="2"/>
      <c r="K149" s="2"/>
      <c r="L149" s="2"/>
      <c r="M149" s="2"/>
    </row>
    <row r="150" spans="2:13" ht="12.75">
      <c r="B150" s="2"/>
      <c r="C150" s="2"/>
      <c r="D150" s="2"/>
      <c r="E150" s="2"/>
      <c r="F150" s="2"/>
      <c r="G150" s="2"/>
      <c r="H150" s="2"/>
      <c r="I150" s="2"/>
      <c r="J150" s="2"/>
      <c r="K150" s="2"/>
      <c r="L150" s="2"/>
      <c r="M150" s="2"/>
    </row>
    <row r="151" spans="2:13" ht="12.75">
      <c r="B151" s="2"/>
      <c r="C151" s="2"/>
      <c r="D151" s="2"/>
      <c r="E151" s="2"/>
      <c r="F151" s="2"/>
      <c r="G151" s="2"/>
      <c r="H151" s="2"/>
      <c r="I151" s="2"/>
      <c r="J151" s="2"/>
      <c r="K151" s="2"/>
      <c r="L151" s="2"/>
      <c r="M151" s="2"/>
    </row>
    <row r="152" spans="2:13" ht="12.75">
      <c r="B152" s="2"/>
      <c r="C152" s="2"/>
      <c r="D152" s="2"/>
      <c r="E152" s="2"/>
      <c r="F152" s="2"/>
      <c r="G152" s="2"/>
      <c r="H152" s="2"/>
      <c r="I152" s="2"/>
      <c r="J152" s="2"/>
      <c r="K152" s="2"/>
      <c r="L152" s="2"/>
      <c r="M152" s="2"/>
    </row>
    <row r="153" spans="2:13" ht="12.75">
      <c r="B153" s="2"/>
      <c r="C153" s="2"/>
      <c r="D153" s="2"/>
      <c r="E153" s="2"/>
      <c r="F153" s="2"/>
      <c r="G153" s="2"/>
      <c r="H153" s="2"/>
      <c r="I153" s="2"/>
      <c r="J153" s="2"/>
      <c r="K153" s="2"/>
      <c r="L153" s="2"/>
      <c r="M153" s="2"/>
    </row>
    <row r="154" spans="2:13" ht="12.75">
      <c r="B154" s="2"/>
      <c r="C154" s="2"/>
      <c r="D154" s="2"/>
      <c r="E154" s="2"/>
      <c r="F154" s="2"/>
      <c r="G154" s="2"/>
      <c r="H154" s="2"/>
      <c r="I154" s="2"/>
      <c r="J154" s="2"/>
      <c r="K154" s="2"/>
      <c r="L154" s="2"/>
      <c r="M154" s="2"/>
    </row>
    <row r="155" spans="2:13" ht="12.75">
      <c r="B155" s="2"/>
      <c r="C155" s="2"/>
      <c r="D155" s="2"/>
      <c r="E155" s="2"/>
      <c r="F155" s="2"/>
      <c r="G155" s="2"/>
      <c r="H155" s="2"/>
      <c r="I155" s="2"/>
      <c r="J155" s="2"/>
      <c r="K155" s="2"/>
      <c r="L155" s="2"/>
      <c r="M155" s="2"/>
    </row>
    <row r="156" spans="2:13" ht="12.75">
      <c r="B156" s="2"/>
      <c r="C156" s="2"/>
      <c r="D156" s="2"/>
      <c r="E156" s="2"/>
      <c r="F156" s="2"/>
      <c r="G156" s="2"/>
      <c r="H156" s="2"/>
      <c r="I156" s="2"/>
      <c r="J156" s="2"/>
      <c r="K156" s="2"/>
      <c r="L156" s="2"/>
      <c r="M156" s="2"/>
    </row>
    <row r="157" spans="2:13" ht="12.75">
      <c r="B157" s="2"/>
      <c r="C157" s="2"/>
      <c r="D157" s="2"/>
      <c r="E157" s="2"/>
      <c r="F157" s="2"/>
      <c r="G157" s="2"/>
      <c r="H157" s="2"/>
      <c r="I157" s="2"/>
      <c r="J157" s="2"/>
      <c r="K157" s="2"/>
      <c r="L157" s="2"/>
      <c r="M157" s="2"/>
    </row>
    <row r="158" spans="2:13" ht="12.75">
      <c r="B158" s="2"/>
      <c r="C158" s="2"/>
      <c r="D158" s="2"/>
      <c r="E158" s="2"/>
      <c r="F158" s="2"/>
      <c r="G158" s="2"/>
      <c r="H158" s="2"/>
      <c r="I158" s="2"/>
      <c r="J158" s="2"/>
      <c r="K158" s="2"/>
      <c r="L158" s="2"/>
      <c r="M158" s="2"/>
    </row>
    <row r="159" spans="2:13" ht="12.75">
      <c r="B159" s="2"/>
      <c r="C159" s="2"/>
      <c r="D159" s="2"/>
      <c r="E159" s="2"/>
      <c r="F159" s="2"/>
      <c r="G159" s="2"/>
      <c r="H159" s="2"/>
      <c r="I159" s="2"/>
      <c r="J159" s="2"/>
      <c r="K159" s="2"/>
      <c r="L159" s="2"/>
      <c r="M159" s="2"/>
    </row>
    <row r="160" spans="2:13" ht="12.75">
      <c r="B160" s="2"/>
      <c r="C160" s="2"/>
      <c r="D160" s="2"/>
      <c r="E160" s="2"/>
      <c r="F160" s="2"/>
      <c r="G160" s="2"/>
      <c r="H160" s="2"/>
      <c r="I160" s="2"/>
      <c r="J160" s="2"/>
      <c r="K160" s="2"/>
      <c r="L160" s="2"/>
      <c r="M160" s="2"/>
    </row>
    <row r="161" spans="2:13" ht="12.75">
      <c r="B161" s="2"/>
      <c r="C161" s="2"/>
      <c r="D161" s="2"/>
      <c r="E161" s="2"/>
      <c r="F161" s="2"/>
      <c r="G161" s="2"/>
      <c r="H161" s="2"/>
      <c r="I161" s="2"/>
      <c r="J161" s="2"/>
      <c r="K161" s="2"/>
      <c r="L161" s="2"/>
      <c r="M161" s="2"/>
    </row>
    <row r="162" spans="2:13" ht="12.75">
      <c r="B162" s="2"/>
      <c r="C162" s="2"/>
      <c r="D162" s="2"/>
      <c r="E162" s="2"/>
      <c r="F162" s="2"/>
      <c r="G162" s="2"/>
      <c r="H162" s="2"/>
      <c r="I162" s="2"/>
      <c r="J162" s="2"/>
      <c r="K162" s="2"/>
      <c r="L162" s="2"/>
      <c r="M162" s="2"/>
    </row>
    <row r="163" spans="2:13" ht="12.75">
      <c r="B163" s="2"/>
      <c r="C163" s="2"/>
      <c r="D163" s="2"/>
      <c r="E163" s="2"/>
      <c r="F163" s="2"/>
      <c r="G163" s="2"/>
      <c r="H163" s="2"/>
      <c r="I163" s="2"/>
      <c r="J163" s="2"/>
      <c r="K163" s="2"/>
      <c r="L163" s="2"/>
      <c r="M163" s="2"/>
    </row>
    <row r="164" spans="2:13" ht="12.75">
      <c r="B164" s="2"/>
      <c r="C164" s="2"/>
      <c r="D164" s="2"/>
      <c r="E164" s="2"/>
      <c r="F164" s="2"/>
      <c r="G164" s="2"/>
      <c r="H164" s="2"/>
      <c r="I164" s="2"/>
      <c r="J164" s="2"/>
      <c r="K164" s="2"/>
      <c r="L164" s="2"/>
      <c r="M164" s="2"/>
    </row>
    <row r="165" spans="2:13" ht="12.75">
      <c r="B165" s="2"/>
      <c r="C165" s="2"/>
      <c r="D165" s="2"/>
      <c r="E165" s="2"/>
      <c r="F165" s="2"/>
      <c r="G165" s="2"/>
      <c r="H165" s="2"/>
      <c r="I165" s="2"/>
      <c r="J165" s="2"/>
      <c r="K165" s="2"/>
      <c r="L165" s="2"/>
      <c r="M165" s="2"/>
    </row>
    <row r="166" spans="2:13" ht="12.75">
      <c r="B166" s="2"/>
      <c r="C166" s="2"/>
      <c r="D166" s="2"/>
      <c r="E166" s="2"/>
      <c r="F166" s="2"/>
      <c r="G166" s="2"/>
      <c r="H166" s="2"/>
      <c r="I166" s="2"/>
      <c r="J166" s="2"/>
      <c r="K166" s="2"/>
      <c r="L166" s="2"/>
      <c r="M166" s="2"/>
    </row>
    <row r="167" spans="2:13" ht="12.75">
      <c r="B167" s="2"/>
      <c r="C167" s="2"/>
      <c r="D167" s="2"/>
      <c r="E167" s="2"/>
      <c r="F167" s="2"/>
      <c r="G167" s="2"/>
      <c r="H167" s="2"/>
      <c r="I167" s="2"/>
      <c r="J167" s="2"/>
      <c r="K167" s="2"/>
      <c r="L167" s="2"/>
      <c r="M167" s="2"/>
    </row>
    <row r="168" spans="2:13" ht="12.75">
      <c r="B168" s="2"/>
      <c r="C168" s="2"/>
      <c r="D168" s="2"/>
      <c r="E168" s="2"/>
      <c r="F168" s="2"/>
      <c r="G168" s="2"/>
      <c r="H168" s="2"/>
      <c r="I168" s="2"/>
      <c r="J168" s="2"/>
      <c r="K168" s="2"/>
      <c r="L168" s="2"/>
      <c r="M168" s="2"/>
    </row>
    <row r="169" spans="2:13" ht="12.75">
      <c r="B169" s="2"/>
      <c r="C169" s="2"/>
      <c r="D169" s="2"/>
      <c r="E169" s="2"/>
      <c r="F169" s="2"/>
      <c r="G169" s="2"/>
      <c r="H169" s="2"/>
      <c r="I169" s="2"/>
      <c r="J169" s="2"/>
      <c r="K169" s="2"/>
      <c r="L169" s="2"/>
      <c r="M169" s="2"/>
    </row>
    <row r="170" spans="2:13" ht="12.75">
      <c r="B170" s="2"/>
      <c r="C170" s="2"/>
      <c r="D170" s="2"/>
      <c r="E170" s="2"/>
      <c r="F170" s="2"/>
      <c r="G170" s="2"/>
      <c r="H170" s="2"/>
      <c r="I170" s="2"/>
      <c r="J170" s="2"/>
      <c r="K170" s="2"/>
      <c r="L170" s="2"/>
      <c r="M170" s="2"/>
    </row>
    <row r="171" spans="2:13" ht="12.75">
      <c r="B171" s="2"/>
      <c r="C171" s="2"/>
      <c r="D171" s="2"/>
      <c r="E171" s="2"/>
      <c r="F171" s="2"/>
      <c r="G171" s="2"/>
      <c r="H171" s="2"/>
      <c r="I171" s="2"/>
      <c r="J171" s="2"/>
      <c r="K171" s="2"/>
      <c r="L171" s="2"/>
      <c r="M171" s="2"/>
    </row>
    <row r="172" spans="2:13" ht="12.75">
      <c r="B172" s="2"/>
      <c r="C172" s="2"/>
      <c r="D172" s="2"/>
      <c r="E172" s="2"/>
      <c r="F172" s="2"/>
      <c r="G172" s="2"/>
      <c r="H172" s="2"/>
      <c r="I172" s="2"/>
      <c r="J172" s="2"/>
      <c r="K172" s="2"/>
      <c r="L172" s="2"/>
      <c r="M172" s="2"/>
    </row>
    <row r="173" spans="2:13" ht="12.75">
      <c r="B173" s="2"/>
      <c r="C173" s="2"/>
      <c r="D173" s="2"/>
      <c r="E173" s="2"/>
      <c r="F173" s="2"/>
      <c r="G173" s="2"/>
      <c r="H173" s="2"/>
      <c r="I173" s="2"/>
      <c r="J173" s="2"/>
      <c r="K173" s="2"/>
      <c r="L173" s="2"/>
      <c r="M173" s="2"/>
    </row>
    <row r="174" spans="2:13" ht="12.75">
      <c r="B174" s="2"/>
      <c r="C174" s="2"/>
      <c r="D174" s="2"/>
      <c r="E174" s="2"/>
      <c r="F174" s="2"/>
      <c r="G174" s="2"/>
      <c r="H174" s="2"/>
      <c r="I174" s="2"/>
      <c r="J174" s="2"/>
      <c r="K174" s="2"/>
      <c r="L174" s="2"/>
      <c r="M174" s="2"/>
    </row>
    <row r="175" spans="2:13" ht="12.75">
      <c r="B175" s="2"/>
      <c r="C175" s="2"/>
      <c r="D175" s="2"/>
      <c r="E175" s="2"/>
      <c r="F175" s="2"/>
      <c r="G175" s="2"/>
      <c r="H175" s="2"/>
      <c r="I175" s="2"/>
      <c r="J175" s="2"/>
      <c r="K175" s="2"/>
      <c r="L175" s="2"/>
      <c r="M175" s="2"/>
    </row>
    <row r="176" spans="2:13" ht="12.75">
      <c r="B176" s="2"/>
      <c r="C176" s="2"/>
      <c r="D176" s="2"/>
      <c r="E176" s="2"/>
      <c r="F176" s="2"/>
      <c r="G176" s="2"/>
      <c r="H176" s="2"/>
      <c r="I176" s="2"/>
      <c r="J176" s="2"/>
      <c r="K176" s="2"/>
      <c r="L176" s="2"/>
      <c r="M176" s="2"/>
    </row>
    <row r="177" spans="2:13" ht="12.75">
      <c r="B177" s="2"/>
      <c r="C177" s="2"/>
      <c r="D177" s="2"/>
      <c r="E177" s="2"/>
      <c r="F177" s="2"/>
      <c r="G177" s="2"/>
      <c r="H177" s="2"/>
      <c r="I177" s="2"/>
      <c r="J177" s="2"/>
      <c r="K177" s="2"/>
      <c r="L177" s="2"/>
      <c r="M177" s="2"/>
    </row>
    <row r="178" spans="2:13" ht="12.75">
      <c r="B178" s="2"/>
      <c r="C178" s="2"/>
      <c r="D178" s="2"/>
      <c r="E178" s="2"/>
      <c r="F178" s="2"/>
      <c r="G178" s="2"/>
      <c r="H178" s="2"/>
      <c r="I178" s="2"/>
      <c r="J178" s="2"/>
      <c r="K178" s="2"/>
      <c r="L178" s="2"/>
      <c r="M178" s="2"/>
    </row>
    <row r="179" spans="2:13" ht="12.75">
      <c r="B179" s="2"/>
      <c r="C179" s="2"/>
      <c r="D179" s="2"/>
      <c r="E179" s="2"/>
      <c r="F179" s="2"/>
      <c r="G179" s="2"/>
      <c r="H179" s="2"/>
      <c r="I179" s="2"/>
      <c r="J179" s="2"/>
      <c r="K179" s="2"/>
      <c r="L179" s="2"/>
      <c r="M179" s="2"/>
    </row>
    <row r="180" spans="2:13" ht="12.75">
      <c r="B180" s="2"/>
      <c r="C180" s="2"/>
      <c r="D180" s="2"/>
      <c r="E180" s="2"/>
      <c r="F180" s="2"/>
      <c r="G180" s="2"/>
      <c r="H180" s="2"/>
      <c r="I180" s="2"/>
      <c r="J180" s="2"/>
      <c r="K180" s="2"/>
      <c r="L180" s="2"/>
      <c r="M180" s="2"/>
    </row>
    <row r="181" spans="2:13" ht="12.75">
      <c r="B181" s="2"/>
      <c r="C181" s="2"/>
      <c r="D181" s="2"/>
      <c r="E181" s="2"/>
      <c r="F181" s="2"/>
      <c r="G181" s="2"/>
      <c r="H181" s="2"/>
      <c r="I181" s="2"/>
      <c r="J181" s="2"/>
      <c r="K181" s="2"/>
      <c r="L181" s="2"/>
      <c r="M181" s="2"/>
    </row>
    <row r="182" spans="2:13" ht="12.75">
      <c r="B182" s="2"/>
      <c r="C182" s="2"/>
      <c r="D182" s="2"/>
      <c r="E182" s="2"/>
      <c r="F182" s="2"/>
      <c r="G182" s="2"/>
      <c r="H182" s="2"/>
      <c r="I182" s="2"/>
      <c r="J182" s="2"/>
      <c r="K182" s="2"/>
      <c r="L182" s="2"/>
      <c r="M182" s="2"/>
    </row>
    <row r="183" spans="2:13" ht="12.75">
      <c r="B183" s="2"/>
      <c r="C183" s="2"/>
      <c r="D183" s="2"/>
      <c r="E183" s="2"/>
      <c r="F183" s="2"/>
      <c r="G183" s="2"/>
      <c r="H183" s="2"/>
      <c r="I183" s="2"/>
      <c r="J183" s="2"/>
      <c r="K183" s="2"/>
      <c r="L183" s="2"/>
      <c r="M183" s="2"/>
    </row>
    <row r="184" spans="2:13" ht="12.75">
      <c r="B184" s="2"/>
      <c r="C184" s="2"/>
      <c r="D184" s="2"/>
      <c r="E184" s="2"/>
      <c r="F184" s="2"/>
      <c r="G184" s="2"/>
      <c r="H184" s="2"/>
      <c r="I184" s="2"/>
      <c r="J184" s="2"/>
      <c r="K184" s="2"/>
      <c r="L184" s="2"/>
      <c r="M184" s="2"/>
    </row>
    <row r="185" spans="2:13" ht="12.75">
      <c r="B185" s="2"/>
      <c r="C185" s="2"/>
      <c r="D185" s="2"/>
      <c r="E185" s="2"/>
      <c r="F185" s="2"/>
      <c r="G185" s="2"/>
      <c r="H185" s="2"/>
      <c r="I185" s="2"/>
      <c r="J185" s="2"/>
      <c r="K185" s="2"/>
      <c r="L185" s="2"/>
      <c r="M185" s="2"/>
    </row>
    <row r="186" spans="2:13" ht="12.75">
      <c r="B186" s="2"/>
      <c r="C186" s="2"/>
      <c r="D186" s="2"/>
      <c r="E186" s="2"/>
      <c r="F186" s="2"/>
      <c r="G186" s="2"/>
      <c r="H186" s="2"/>
      <c r="I186" s="2"/>
      <c r="J186" s="2"/>
      <c r="K186" s="2"/>
      <c r="L186" s="2"/>
      <c r="M186" s="2"/>
    </row>
    <row r="187" spans="2:13" ht="12.75">
      <c r="B187" s="2"/>
      <c r="C187" s="2"/>
      <c r="D187" s="2"/>
      <c r="E187" s="2"/>
      <c r="F187" s="2"/>
      <c r="G187" s="2"/>
      <c r="H187" s="2"/>
      <c r="I187" s="2"/>
      <c r="J187" s="2"/>
      <c r="K187" s="2"/>
      <c r="L187" s="2"/>
      <c r="M187" s="2"/>
    </row>
    <row r="188" spans="2:13" ht="12.75">
      <c r="B188" s="2"/>
      <c r="C188" s="2"/>
      <c r="D188" s="2"/>
      <c r="E188" s="2"/>
      <c r="F188" s="2"/>
      <c r="G188" s="2"/>
      <c r="H188" s="2"/>
      <c r="I188" s="2"/>
      <c r="J188" s="2"/>
      <c r="K188" s="2"/>
      <c r="L188" s="2"/>
      <c r="M188" s="2"/>
    </row>
    <row r="189" spans="2:13" ht="12.75">
      <c r="B189" s="2"/>
      <c r="C189" s="2"/>
      <c r="D189" s="2"/>
      <c r="E189" s="2"/>
      <c r="F189" s="2"/>
      <c r="G189" s="2"/>
      <c r="H189" s="2"/>
      <c r="I189" s="2"/>
      <c r="J189" s="2"/>
      <c r="K189" s="2"/>
      <c r="L189" s="2"/>
      <c r="M189" s="2"/>
    </row>
    <row r="190" spans="2:13" ht="12.75">
      <c r="B190" s="2"/>
      <c r="C190" s="2"/>
      <c r="D190" s="2"/>
      <c r="E190" s="2"/>
      <c r="F190" s="2"/>
      <c r="G190" s="2"/>
      <c r="H190" s="2"/>
      <c r="I190" s="2"/>
      <c r="J190" s="2"/>
      <c r="K190" s="2"/>
      <c r="L190" s="2"/>
      <c r="M190" s="2"/>
    </row>
    <row r="191" spans="2:13" ht="12.75">
      <c r="B191" s="2"/>
      <c r="C191" s="2"/>
      <c r="D191" s="2"/>
      <c r="E191" s="2"/>
      <c r="F191" s="2"/>
      <c r="G191" s="2"/>
      <c r="H191" s="2"/>
      <c r="I191" s="2"/>
      <c r="J191" s="2"/>
      <c r="K191" s="2"/>
      <c r="L191" s="2"/>
      <c r="M191" s="2"/>
    </row>
    <row r="192" spans="2:13" ht="12.75">
      <c r="B192" s="2"/>
      <c r="C192" s="2"/>
      <c r="D192" s="2"/>
      <c r="E192" s="2"/>
      <c r="F192" s="2"/>
      <c r="G192" s="2"/>
      <c r="H192" s="2"/>
      <c r="I192" s="2"/>
      <c r="J192" s="2"/>
      <c r="K192" s="2"/>
      <c r="L192" s="2"/>
      <c r="M192" s="2"/>
    </row>
    <row r="193" spans="2:13" ht="12.75">
      <c r="B193" s="2"/>
      <c r="C193" s="2"/>
      <c r="D193" s="2"/>
      <c r="E193" s="2"/>
      <c r="F193" s="2"/>
      <c r="G193" s="2"/>
      <c r="H193" s="2"/>
      <c r="I193" s="2"/>
      <c r="J193" s="2"/>
      <c r="K193" s="2"/>
      <c r="L193" s="2"/>
      <c r="M193" s="2"/>
    </row>
    <row r="194" spans="2:13" ht="12.75">
      <c r="B194" s="2"/>
      <c r="C194" s="2"/>
      <c r="D194" s="2"/>
      <c r="E194" s="2"/>
      <c r="F194" s="2"/>
      <c r="G194" s="2"/>
      <c r="H194" s="2"/>
      <c r="I194" s="2"/>
      <c r="J194" s="2"/>
      <c r="K194" s="2"/>
      <c r="L194" s="2"/>
      <c r="M194" s="2"/>
    </row>
    <row r="195" spans="2:13" ht="12.75">
      <c r="B195" s="2"/>
      <c r="C195" s="2"/>
      <c r="D195" s="2"/>
      <c r="E195" s="2"/>
      <c r="F195" s="2"/>
      <c r="G195" s="2"/>
      <c r="H195" s="2"/>
      <c r="I195" s="2"/>
      <c r="J195" s="2"/>
      <c r="K195" s="2"/>
      <c r="L195" s="2"/>
      <c r="M195" s="2"/>
    </row>
    <row r="196" spans="2:13" ht="12.75">
      <c r="B196" s="2"/>
      <c r="C196" s="2"/>
      <c r="D196" s="2"/>
      <c r="E196" s="2"/>
      <c r="F196" s="2"/>
      <c r="G196" s="2"/>
      <c r="H196" s="2"/>
      <c r="I196" s="2"/>
      <c r="J196" s="2"/>
      <c r="K196" s="2"/>
      <c r="L196" s="2"/>
      <c r="M196" s="2"/>
    </row>
    <row r="197" spans="2:13" ht="12.75">
      <c r="B197" s="2"/>
      <c r="C197" s="2"/>
      <c r="D197" s="2"/>
      <c r="E197" s="2"/>
      <c r="F197" s="2"/>
      <c r="G197" s="2"/>
      <c r="H197" s="2"/>
      <c r="I197" s="2"/>
      <c r="J197" s="2"/>
      <c r="K197" s="2"/>
      <c r="L197" s="2"/>
      <c r="M197" s="2"/>
    </row>
    <row r="198" spans="2:13" ht="12.75">
      <c r="B198" s="2"/>
      <c r="C198" s="2"/>
      <c r="D198" s="2"/>
      <c r="E198" s="2"/>
      <c r="F198" s="2"/>
      <c r="G198" s="2"/>
      <c r="H198" s="2"/>
      <c r="I198" s="2"/>
      <c r="J198" s="2"/>
      <c r="K198" s="2"/>
      <c r="L198" s="2"/>
      <c r="M198" s="2"/>
    </row>
    <row r="199" spans="2:13" ht="12.75">
      <c r="B199" s="2"/>
      <c r="C199" s="2"/>
      <c r="D199" s="2"/>
      <c r="E199" s="2"/>
      <c r="F199" s="2"/>
      <c r="G199" s="2"/>
      <c r="H199" s="2"/>
      <c r="I199" s="2"/>
      <c r="J199" s="2"/>
      <c r="K199" s="2"/>
      <c r="L199" s="2"/>
      <c r="M199" s="2"/>
    </row>
    <row r="200" spans="2:13" ht="12.75">
      <c r="B200" s="2"/>
      <c r="C200" s="2"/>
      <c r="D200" s="2"/>
      <c r="E200" s="2"/>
      <c r="F200" s="2"/>
      <c r="G200" s="2"/>
      <c r="H200" s="2"/>
      <c r="I200" s="2"/>
      <c r="J200" s="2"/>
      <c r="K200" s="2"/>
      <c r="L200" s="2"/>
      <c r="M200" s="2"/>
    </row>
    <row r="201" spans="2:13" ht="12.75">
      <c r="B201" s="2"/>
      <c r="C201" s="2"/>
      <c r="D201" s="2"/>
      <c r="E201" s="2"/>
      <c r="F201" s="2"/>
      <c r="G201" s="2"/>
      <c r="H201" s="2"/>
      <c r="I201" s="2"/>
      <c r="J201" s="2"/>
      <c r="K201" s="2"/>
      <c r="L201" s="2"/>
      <c r="M201" s="2"/>
    </row>
    <row r="202" spans="2:13" ht="12.75">
      <c r="B202" s="2"/>
      <c r="C202" s="2"/>
      <c r="D202" s="2"/>
      <c r="E202" s="2"/>
      <c r="F202" s="2"/>
      <c r="G202" s="2"/>
      <c r="H202" s="2"/>
      <c r="I202" s="2"/>
      <c r="J202" s="2"/>
      <c r="K202" s="2"/>
      <c r="L202" s="2"/>
      <c r="M202" s="2"/>
    </row>
    <row r="203" spans="2:13" ht="12.75">
      <c r="B203" s="2"/>
      <c r="C203" s="2"/>
      <c r="D203" s="2"/>
      <c r="E203" s="2"/>
      <c r="F203" s="2"/>
      <c r="G203" s="2"/>
      <c r="H203" s="2"/>
      <c r="I203" s="2"/>
      <c r="J203" s="2"/>
      <c r="K203" s="2"/>
      <c r="L203" s="2"/>
      <c r="M203" s="2"/>
    </row>
    <row r="204" spans="2:13" ht="12.75">
      <c r="B204" s="2"/>
      <c r="C204" s="2"/>
      <c r="D204" s="2"/>
      <c r="E204" s="2"/>
      <c r="F204" s="2"/>
      <c r="G204" s="2"/>
      <c r="H204" s="2"/>
      <c r="I204" s="2"/>
      <c r="J204" s="2"/>
      <c r="K204" s="2"/>
      <c r="L204" s="2"/>
      <c r="M204" s="2"/>
    </row>
    <row r="205" spans="2:13" ht="12.75">
      <c r="B205" s="2"/>
      <c r="C205" s="2"/>
      <c r="D205" s="2"/>
      <c r="E205" s="2"/>
      <c r="F205" s="2"/>
      <c r="G205" s="2"/>
      <c r="H205" s="2"/>
      <c r="I205" s="2"/>
      <c r="J205" s="2"/>
      <c r="K205" s="2"/>
      <c r="L205" s="2"/>
      <c r="M205" s="2"/>
    </row>
    <row r="206" spans="2:13" ht="12.75">
      <c r="B206" s="2"/>
      <c r="C206" s="2"/>
      <c r="D206" s="2"/>
      <c r="E206" s="2"/>
      <c r="F206" s="2"/>
      <c r="G206" s="2"/>
      <c r="H206" s="2"/>
      <c r="I206" s="2"/>
      <c r="J206" s="2"/>
      <c r="K206" s="2"/>
      <c r="L206" s="2"/>
      <c r="M206" s="2"/>
    </row>
    <row r="207" spans="2:13" ht="12.75">
      <c r="B207" s="2"/>
      <c r="C207" s="2"/>
      <c r="D207" s="2"/>
      <c r="E207" s="2"/>
      <c r="F207" s="2"/>
      <c r="G207" s="2"/>
      <c r="H207" s="2"/>
      <c r="I207" s="2"/>
      <c r="J207" s="2"/>
      <c r="K207" s="2"/>
      <c r="L207" s="2"/>
      <c r="M207" s="2"/>
    </row>
    <row r="208" spans="2:13" ht="12.75">
      <c r="B208" s="2"/>
      <c r="C208" s="2"/>
      <c r="D208" s="2"/>
      <c r="E208" s="2"/>
      <c r="F208" s="2"/>
      <c r="G208" s="2"/>
      <c r="H208" s="2"/>
      <c r="I208" s="2"/>
      <c r="J208" s="2"/>
      <c r="K208" s="2"/>
      <c r="L208" s="2"/>
      <c r="M208" s="2"/>
    </row>
    <row r="209" spans="2:13" ht="12.75">
      <c r="B209" s="2"/>
      <c r="C209" s="2"/>
      <c r="D209" s="2"/>
      <c r="E209" s="2"/>
      <c r="F209" s="2"/>
      <c r="G209" s="2"/>
      <c r="H209" s="2"/>
      <c r="I209" s="2"/>
      <c r="J209" s="2"/>
      <c r="K209" s="2"/>
      <c r="L209" s="2"/>
      <c r="M209" s="2"/>
    </row>
    <row r="210" spans="2:13" ht="12.75">
      <c r="B210" s="2"/>
      <c r="C210" s="2"/>
      <c r="D210" s="2"/>
      <c r="E210" s="2"/>
      <c r="F210" s="2"/>
      <c r="G210" s="2"/>
      <c r="H210" s="2"/>
      <c r="I210" s="2"/>
      <c r="J210" s="2"/>
      <c r="K210" s="2"/>
      <c r="L210" s="2"/>
      <c r="M210" s="2"/>
    </row>
    <row r="211" spans="2:13" ht="12.75">
      <c r="B211" s="2"/>
      <c r="C211" s="2"/>
      <c r="D211" s="2"/>
      <c r="E211" s="2"/>
      <c r="F211" s="2"/>
      <c r="G211" s="2"/>
      <c r="H211" s="2"/>
      <c r="I211" s="2"/>
      <c r="J211" s="2"/>
      <c r="K211" s="2"/>
      <c r="L211" s="2"/>
      <c r="M211" s="2"/>
    </row>
    <row r="212" spans="2:13" ht="12.75">
      <c r="B212" s="2"/>
      <c r="C212" s="2"/>
      <c r="D212" s="2"/>
      <c r="E212" s="2"/>
      <c r="F212" s="2"/>
      <c r="G212" s="2"/>
      <c r="H212" s="2"/>
      <c r="I212" s="2"/>
      <c r="J212" s="2"/>
      <c r="K212" s="2"/>
      <c r="L212" s="2"/>
      <c r="M212" s="2"/>
    </row>
    <row r="213" spans="2:13" ht="12.75">
      <c r="B213" s="2"/>
      <c r="C213" s="2"/>
      <c r="D213" s="2"/>
      <c r="E213" s="2"/>
      <c r="F213" s="2"/>
      <c r="G213" s="2"/>
      <c r="H213" s="2"/>
      <c r="I213" s="2"/>
      <c r="J213" s="2"/>
      <c r="K213" s="2"/>
      <c r="L213" s="2"/>
      <c r="M213" s="2"/>
    </row>
    <row r="214" spans="2:13" ht="12.75">
      <c r="B214" s="2"/>
      <c r="C214" s="2"/>
      <c r="D214" s="2"/>
      <c r="E214" s="2"/>
      <c r="F214" s="2"/>
      <c r="G214" s="2"/>
      <c r="H214" s="2"/>
      <c r="I214" s="2"/>
      <c r="J214" s="2"/>
      <c r="K214" s="2"/>
      <c r="L214" s="2"/>
      <c r="M214" s="2"/>
    </row>
    <row r="215" spans="2:13" ht="12.75">
      <c r="B215" s="2"/>
      <c r="C215" s="2"/>
      <c r="D215" s="2"/>
      <c r="E215" s="2"/>
      <c r="F215" s="2"/>
      <c r="G215" s="2"/>
      <c r="H215" s="2"/>
      <c r="I215" s="2"/>
      <c r="J215" s="2"/>
      <c r="K215" s="2"/>
      <c r="L215" s="2"/>
      <c r="M215" s="2"/>
    </row>
    <row r="216" spans="2:13" ht="12.75">
      <c r="B216" s="2"/>
      <c r="C216" s="2"/>
      <c r="D216" s="2"/>
      <c r="E216" s="2"/>
      <c r="F216" s="2"/>
      <c r="G216" s="2"/>
      <c r="H216" s="2"/>
      <c r="I216" s="2"/>
      <c r="J216" s="2"/>
      <c r="K216" s="2"/>
      <c r="L216" s="2"/>
      <c r="M216" s="2"/>
    </row>
    <row r="217" spans="2:13" ht="12.75">
      <c r="B217" s="2"/>
      <c r="C217" s="2"/>
      <c r="D217" s="2"/>
      <c r="E217" s="2"/>
      <c r="F217" s="2"/>
      <c r="G217" s="2"/>
      <c r="H217" s="2"/>
      <c r="I217" s="2"/>
      <c r="J217" s="2"/>
      <c r="K217" s="2"/>
      <c r="L217" s="2"/>
      <c r="M217" s="2"/>
    </row>
    <row r="218" spans="2:13" ht="12.75">
      <c r="B218" s="2"/>
      <c r="C218" s="2"/>
      <c r="D218" s="2"/>
      <c r="E218" s="2"/>
      <c r="F218" s="2"/>
      <c r="G218" s="2"/>
      <c r="H218" s="2"/>
      <c r="I218" s="2"/>
      <c r="J218" s="2"/>
      <c r="K218" s="2"/>
      <c r="L218" s="2"/>
      <c r="M218" s="2"/>
    </row>
    <row r="219" spans="2:13" ht="12.75">
      <c r="B219" s="2"/>
      <c r="C219" s="2"/>
      <c r="D219" s="2"/>
      <c r="E219" s="2"/>
      <c r="F219" s="2"/>
      <c r="G219" s="2"/>
      <c r="H219" s="2"/>
      <c r="I219" s="2"/>
      <c r="J219" s="2"/>
      <c r="K219" s="2"/>
      <c r="L219" s="2"/>
      <c r="M219" s="2"/>
    </row>
    <row r="220" spans="2:13" ht="12.75">
      <c r="B220" s="2"/>
      <c r="C220" s="2"/>
      <c r="D220" s="2"/>
      <c r="E220" s="2"/>
      <c r="F220" s="2"/>
      <c r="G220" s="2"/>
      <c r="H220" s="2"/>
      <c r="I220" s="2"/>
      <c r="J220" s="2"/>
      <c r="K220" s="2"/>
      <c r="L220" s="2"/>
      <c r="M220" s="2"/>
    </row>
    <row r="221" spans="2:13" ht="12.75">
      <c r="B221" s="2"/>
      <c r="C221" s="2"/>
      <c r="D221" s="2"/>
      <c r="E221" s="2"/>
      <c r="F221" s="2"/>
      <c r="G221" s="2"/>
      <c r="H221" s="2"/>
      <c r="I221" s="2"/>
      <c r="J221" s="2"/>
      <c r="K221" s="2"/>
      <c r="L221" s="2"/>
      <c r="M221" s="2"/>
    </row>
    <row r="222" spans="2:13" ht="12.75">
      <c r="B222" s="2"/>
      <c r="C222" s="2"/>
      <c r="D222" s="2"/>
      <c r="E222" s="2"/>
      <c r="F222" s="2"/>
      <c r="G222" s="2"/>
      <c r="H222" s="2"/>
      <c r="I222" s="2"/>
      <c r="J222" s="2"/>
      <c r="K222" s="2"/>
      <c r="L222" s="2"/>
      <c r="M222" s="2"/>
    </row>
    <row r="223" spans="2:13" ht="12.75">
      <c r="B223" s="2"/>
      <c r="C223" s="2"/>
      <c r="D223" s="2"/>
      <c r="E223" s="2"/>
      <c r="F223" s="2"/>
      <c r="G223" s="2"/>
      <c r="H223" s="2"/>
      <c r="I223" s="2"/>
      <c r="J223" s="2"/>
      <c r="K223" s="2"/>
      <c r="L223" s="2"/>
      <c r="M223" s="2"/>
    </row>
    <row r="224" spans="2:13" ht="12.75">
      <c r="B224" s="2"/>
      <c r="C224" s="2"/>
      <c r="D224" s="2"/>
      <c r="E224" s="2"/>
      <c r="F224" s="2"/>
      <c r="G224" s="2"/>
      <c r="H224" s="2"/>
      <c r="I224" s="2"/>
      <c r="J224" s="2"/>
      <c r="K224" s="2"/>
      <c r="L224" s="2"/>
      <c r="M224" s="2"/>
    </row>
    <row r="225" spans="2:13" ht="12.75">
      <c r="B225" s="2"/>
      <c r="C225" s="2"/>
      <c r="D225" s="2"/>
      <c r="E225" s="2"/>
      <c r="F225" s="2"/>
      <c r="G225" s="2"/>
      <c r="H225" s="2"/>
      <c r="I225" s="2"/>
      <c r="J225" s="2"/>
      <c r="K225" s="2"/>
      <c r="L225" s="2"/>
      <c r="M225" s="2"/>
    </row>
    <row r="226" spans="2:13" ht="12.75">
      <c r="B226" s="2"/>
      <c r="C226" s="2"/>
      <c r="D226" s="2"/>
      <c r="E226" s="2"/>
      <c r="F226" s="2"/>
      <c r="G226" s="2"/>
      <c r="H226" s="2"/>
      <c r="I226" s="2"/>
      <c r="J226" s="2"/>
      <c r="K226" s="2"/>
      <c r="L226" s="2"/>
      <c r="M226" s="2"/>
    </row>
    <row r="227" spans="2:13" ht="12.75">
      <c r="B227" s="2"/>
      <c r="C227" s="2"/>
      <c r="D227" s="2"/>
      <c r="E227" s="2"/>
      <c r="F227" s="2"/>
      <c r="G227" s="2"/>
      <c r="H227" s="2"/>
      <c r="I227" s="2"/>
      <c r="J227" s="2"/>
      <c r="K227" s="2"/>
      <c r="L227" s="2"/>
      <c r="M227" s="2"/>
    </row>
    <row r="228" spans="2:13" ht="12.75">
      <c r="B228" s="2"/>
      <c r="C228" s="2"/>
      <c r="D228" s="2"/>
      <c r="E228" s="2"/>
      <c r="F228" s="2"/>
      <c r="G228" s="2"/>
      <c r="H228" s="2"/>
      <c r="I228" s="2"/>
      <c r="J228" s="2"/>
      <c r="K228" s="2"/>
      <c r="L228" s="2"/>
      <c r="M228" s="2"/>
    </row>
    <row r="229" spans="2:13" ht="12.75">
      <c r="B229" s="2"/>
      <c r="C229" s="2"/>
      <c r="D229" s="2"/>
      <c r="E229" s="2"/>
      <c r="F229" s="2"/>
      <c r="G229" s="2"/>
      <c r="H229" s="2"/>
      <c r="I229" s="2"/>
      <c r="J229" s="2"/>
      <c r="K229" s="2"/>
      <c r="L229" s="2"/>
      <c r="M229" s="2"/>
    </row>
    <row r="230" spans="2:13" ht="12.75">
      <c r="B230" s="2"/>
      <c r="C230" s="2"/>
      <c r="D230" s="2"/>
      <c r="E230" s="2"/>
      <c r="F230" s="2"/>
      <c r="G230" s="2"/>
      <c r="H230" s="2"/>
      <c r="I230" s="2"/>
      <c r="J230" s="2"/>
      <c r="K230" s="2"/>
      <c r="L230" s="2"/>
      <c r="M230" s="2"/>
    </row>
    <row r="231" spans="2:13" ht="12.75">
      <c r="B231" s="2"/>
      <c r="C231" s="2"/>
      <c r="D231" s="2"/>
      <c r="E231" s="2"/>
      <c r="F231" s="2"/>
      <c r="G231" s="2"/>
      <c r="H231" s="2"/>
      <c r="I231" s="2"/>
      <c r="J231" s="2"/>
      <c r="K231" s="2"/>
      <c r="L231" s="2"/>
      <c r="M231" s="2"/>
    </row>
    <row r="232" spans="2:13" ht="12.75">
      <c r="B232" s="2"/>
      <c r="C232" s="2"/>
      <c r="D232" s="2"/>
      <c r="E232" s="2"/>
      <c r="F232" s="2"/>
      <c r="G232" s="2"/>
      <c r="H232" s="2"/>
      <c r="I232" s="2"/>
      <c r="J232" s="2"/>
      <c r="K232" s="2"/>
      <c r="L232" s="2"/>
      <c r="M232" s="2"/>
    </row>
    <row r="233" spans="2:13" ht="12.75">
      <c r="B233" s="2"/>
      <c r="C233" s="2"/>
      <c r="D233" s="2"/>
      <c r="E233" s="2"/>
      <c r="F233" s="2"/>
      <c r="G233" s="2"/>
      <c r="H233" s="2"/>
      <c r="I233" s="2"/>
      <c r="J233" s="2"/>
      <c r="K233" s="2"/>
      <c r="L233" s="2"/>
      <c r="M233" s="2"/>
    </row>
    <row r="234" spans="2:13" ht="12.75">
      <c r="B234" s="2"/>
      <c r="C234" s="2"/>
      <c r="D234" s="2"/>
      <c r="E234" s="2"/>
      <c r="F234" s="2"/>
      <c r="G234" s="2"/>
      <c r="H234" s="2"/>
      <c r="I234" s="2"/>
      <c r="J234" s="2"/>
      <c r="K234" s="2"/>
      <c r="L234" s="2"/>
      <c r="M234" s="2"/>
    </row>
    <row r="235" spans="2:13" ht="12.75">
      <c r="B235" s="2"/>
      <c r="C235" s="2"/>
      <c r="D235" s="2"/>
      <c r="E235" s="2"/>
      <c r="F235" s="2"/>
      <c r="G235" s="2"/>
      <c r="H235" s="2"/>
      <c r="I235" s="2"/>
      <c r="J235" s="2"/>
      <c r="K235" s="2"/>
      <c r="L235" s="2"/>
      <c r="M235" s="2"/>
    </row>
    <row r="236" spans="2:13" ht="12.75">
      <c r="B236" s="2"/>
      <c r="C236" s="2"/>
      <c r="D236" s="2"/>
      <c r="E236" s="2"/>
      <c r="F236" s="2"/>
      <c r="G236" s="2"/>
      <c r="H236" s="2"/>
      <c r="I236" s="2"/>
      <c r="J236" s="2"/>
      <c r="K236" s="2"/>
      <c r="L236" s="2"/>
      <c r="M236" s="2"/>
    </row>
    <row r="237" spans="2:13" ht="12.75">
      <c r="B237" s="2"/>
      <c r="C237" s="2"/>
      <c r="D237" s="2"/>
      <c r="E237" s="2"/>
      <c r="F237" s="2"/>
      <c r="G237" s="2"/>
      <c r="H237" s="2"/>
      <c r="I237" s="2"/>
      <c r="J237" s="2"/>
      <c r="K237" s="2"/>
      <c r="L237" s="2"/>
      <c r="M237" s="2"/>
    </row>
    <row r="238" spans="2:13" ht="12.75">
      <c r="B238" s="2"/>
      <c r="C238" s="2"/>
      <c r="D238" s="2"/>
      <c r="E238" s="2"/>
      <c r="F238" s="2"/>
      <c r="G238" s="2"/>
      <c r="H238" s="2"/>
      <c r="I238" s="2"/>
      <c r="J238" s="2"/>
      <c r="K238" s="2"/>
      <c r="L238" s="2"/>
      <c r="M238" s="2"/>
    </row>
    <row r="239" spans="2:13" ht="12.75">
      <c r="B239" s="2"/>
      <c r="C239" s="2"/>
      <c r="D239" s="2"/>
      <c r="E239" s="2"/>
      <c r="F239" s="2"/>
      <c r="G239" s="2"/>
      <c r="H239" s="2"/>
      <c r="I239" s="2"/>
      <c r="J239" s="2"/>
      <c r="K239" s="2"/>
      <c r="L239" s="2"/>
      <c r="M239" s="2"/>
    </row>
    <row r="240" spans="2:13" ht="12.75">
      <c r="B240" s="2"/>
      <c r="C240" s="2"/>
      <c r="D240" s="2"/>
      <c r="E240" s="2"/>
      <c r="F240" s="2"/>
      <c r="G240" s="2"/>
      <c r="H240" s="2"/>
      <c r="I240" s="2"/>
      <c r="J240" s="2"/>
      <c r="K240" s="2"/>
      <c r="L240" s="2"/>
      <c r="M240" s="2"/>
    </row>
    <row r="241" spans="2:13" ht="12.75">
      <c r="B241" s="2"/>
      <c r="C241" s="2"/>
      <c r="D241" s="2"/>
      <c r="E241" s="2"/>
      <c r="F241" s="2"/>
      <c r="G241" s="2"/>
      <c r="H241" s="2"/>
      <c r="I241" s="2"/>
      <c r="J241" s="2"/>
      <c r="K241" s="2"/>
      <c r="L241" s="2"/>
      <c r="M241" s="2"/>
    </row>
    <row r="242" spans="2:13" ht="12.75">
      <c r="B242" s="2"/>
      <c r="C242" s="2"/>
      <c r="D242" s="2"/>
      <c r="E242" s="2"/>
      <c r="F242" s="2"/>
      <c r="G242" s="2"/>
      <c r="H242" s="2"/>
      <c r="I242" s="2"/>
      <c r="J242" s="2"/>
      <c r="K242" s="2"/>
      <c r="L242" s="2"/>
      <c r="M242" s="2"/>
    </row>
    <row r="243" spans="2:13" ht="12.75">
      <c r="B243" s="2"/>
      <c r="C243" s="2"/>
      <c r="D243" s="2"/>
      <c r="E243" s="2"/>
      <c r="F243" s="2"/>
      <c r="G243" s="2"/>
      <c r="H243" s="2"/>
      <c r="I243" s="2"/>
      <c r="J243" s="2"/>
      <c r="K243" s="2"/>
      <c r="L243" s="2"/>
      <c r="M243" s="2"/>
    </row>
    <row r="244" spans="2:13" ht="12.75">
      <c r="B244" s="2"/>
      <c r="C244" s="2"/>
      <c r="D244" s="2"/>
      <c r="E244" s="2"/>
      <c r="F244" s="2"/>
      <c r="G244" s="2"/>
      <c r="H244" s="2"/>
      <c r="I244" s="2"/>
      <c r="J244" s="2"/>
      <c r="K244" s="2"/>
      <c r="L244" s="2"/>
      <c r="M244" s="2"/>
    </row>
    <row r="245" spans="2:13" ht="12.75">
      <c r="B245" s="2"/>
      <c r="C245" s="2"/>
      <c r="D245" s="2"/>
      <c r="E245" s="2"/>
      <c r="F245" s="2"/>
      <c r="G245" s="2"/>
      <c r="H245" s="2"/>
      <c r="I245" s="2"/>
      <c r="J245" s="2"/>
      <c r="K245" s="2"/>
      <c r="L245" s="2"/>
      <c r="M245" s="2"/>
    </row>
    <row r="246" spans="2:13" ht="12.75">
      <c r="B246" s="2"/>
      <c r="C246" s="2"/>
      <c r="D246" s="2"/>
      <c r="E246" s="2"/>
      <c r="F246" s="2"/>
      <c r="G246" s="2"/>
      <c r="H246" s="2"/>
      <c r="I246" s="2"/>
      <c r="J246" s="2"/>
      <c r="K246" s="2"/>
      <c r="L246" s="2"/>
      <c r="M246" s="2"/>
    </row>
    <row r="247" spans="2:13" ht="12.75">
      <c r="B247" s="2"/>
      <c r="C247" s="2"/>
      <c r="D247" s="2"/>
      <c r="E247" s="2"/>
      <c r="F247" s="2"/>
      <c r="G247" s="2"/>
      <c r="H247" s="2"/>
      <c r="I247" s="2"/>
      <c r="J247" s="2"/>
      <c r="K247" s="2"/>
      <c r="L247" s="2"/>
      <c r="M247" s="2"/>
    </row>
    <row r="248" spans="2:13" ht="12.75">
      <c r="B248" s="2"/>
      <c r="C248" s="2"/>
      <c r="D248" s="2"/>
      <c r="E248" s="2"/>
      <c r="F248" s="2"/>
      <c r="G248" s="2"/>
      <c r="H248" s="2"/>
      <c r="I248" s="2"/>
      <c r="J248" s="2"/>
      <c r="K248" s="2"/>
      <c r="L248" s="2"/>
      <c r="M248" s="2"/>
    </row>
    <row r="249" spans="2:13" ht="12.75">
      <c r="B249" s="2"/>
      <c r="C249" s="2"/>
      <c r="D249" s="2"/>
      <c r="E249" s="2"/>
      <c r="F249" s="2"/>
      <c r="G249" s="2"/>
      <c r="H249" s="2"/>
      <c r="I249" s="2"/>
      <c r="J249" s="2"/>
      <c r="K249" s="2"/>
      <c r="L249" s="2"/>
      <c r="M249" s="2"/>
    </row>
    <row r="250" spans="2:13" ht="12.75">
      <c r="B250" s="2"/>
      <c r="C250" s="2"/>
      <c r="D250" s="2"/>
      <c r="E250" s="2"/>
      <c r="F250" s="2"/>
      <c r="G250" s="2"/>
      <c r="H250" s="2"/>
      <c r="I250" s="2"/>
      <c r="J250" s="2"/>
      <c r="K250" s="2"/>
      <c r="L250" s="2"/>
      <c r="M250" s="2"/>
    </row>
    <row r="251" spans="2:13" ht="12.75">
      <c r="B251" s="2"/>
      <c r="C251" s="2"/>
      <c r="D251" s="2"/>
      <c r="E251" s="2"/>
      <c r="F251" s="2"/>
      <c r="G251" s="2"/>
      <c r="H251" s="2"/>
      <c r="I251" s="2"/>
      <c r="J251" s="2"/>
      <c r="K251" s="2"/>
      <c r="L251" s="2"/>
      <c r="M251" s="2"/>
    </row>
    <row r="252" spans="2:13" ht="12.75">
      <c r="B252" s="2"/>
      <c r="C252" s="2"/>
      <c r="D252" s="2"/>
      <c r="E252" s="2"/>
      <c r="F252" s="2"/>
      <c r="G252" s="2"/>
      <c r="H252" s="2"/>
      <c r="I252" s="2"/>
      <c r="J252" s="2"/>
      <c r="K252" s="2"/>
      <c r="L252" s="2"/>
      <c r="M252" s="2"/>
    </row>
    <row r="253" spans="2:13" ht="12.75">
      <c r="B253" s="2"/>
      <c r="C253" s="2"/>
      <c r="D253" s="2"/>
      <c r="E253" s="2"/>
      <c r="F253" s="2"/>
      <c r="G253" s="2"/>
      <c r="H253" s="2"/>
      <c r="I253" s="2"/>
      <c r="J253" s="2"/>
      <c r="K253" s="2"/>
      <c r="L253" s="2"/>
      <c r="M253" s="2"/>
    </row>
    <row r="254" spans="2:13" ht="12.75">
      <c r="B254" s="2"/>
      <c r="C254" s="2"/>
      <c r="D254" s="2"/>
      <c r="E254" s="2"/>
      <c r="F254" s="2"/>
      <c r="G254" s="2"/>
      <c r="H254" s="2"/>
      <c r="I254" s="2"/>
      <c r="J254" s="2"/>
      <c r="K254" s="2"/>
      <c r="L254" s="2"/>
      <c r="M254" s="2"/>
    </row>
    <row r="255" spans="2:13" ht="12.75">
      <c r="B255" s="2"/>
      <c r="C255" s="2"/>
      <c r="D255" s="2"/>
      <c r="E255" s="2"/>
      <c r="F255" s="2"/>
      <c r="G255" s="2"/>
      <c r="H255" s="2"/>
      <c r="I255" s="2"/>
      <c r="J255" s="2"/>
      <c r="K255" s="2"/>
      <c r="L255" s="2"/>
      <c r="M255" s="2"/>
    </row>
    <row r="256" spans="2:13" ht="12.75">
      <c r="B256" s="2"/>
      <c r="C256" s="2"/>
      <c r="D256" s="2"/>
      <c r="E256" s="2"/>
      <c r="F256" s="2"/>
      <c r="G256" s="2"/>
      <c r="H256" s="2"/>
      <c r="I256" s="2"/>
      <c r="J256" s="2"/>
      <c r="K256" s="2"/>
      <c r="L256" s="2"/>
      <c r="M256" s="2"/>
    </row>
    <row r="257" spans="2:13" ht="12.75">
      <c r="B257" s="2"/>
      <c r="C257" s="2"/>
      <c r="D257" s="2"/>
      <c r="E257" s="2"/>
      <c r="F257" s="2"/>
      <c r="G257" s="2"/>
      <c r="H257" s="2"/>
      <c r="I257" s="2"/>
      <c r="J257" s="2"/>
      <c r="K257" s="2"/>
      <c r="L257" s="2"/>
      <c r="M257" s="2"/>
    </row>
    <row r="258" spans="2:13" ht="12.75">
      <c r="B258" s="2"/>
      <c r="C258" s="2"/>
      <c r="D258" s="2"/>
      <c r="E258" s="2"/>
      <c r="F258" s="2"/>
      <c r="G258" s="2"/>
      <c r="H258" s="2"/>
      <c r="I258" s="2"/>
      <c r="J258" s="2"/>
      <c r="K258" s="2"/>
      <c r="L258" s="2"/>
      <c r="M258" s="2"/>
    </row>
    <row r="259" spans="2:13" ht="12.75">
      <c r="B259" s="2"/>
      <c r="C259" s="2"/>
      <c r="D259" s="2"/>
      <c r="E259" s="2"/>
      <c r="F259" s="2"/>
      <c r="G259" s="2"/>
      <c r="H259" s="2"/>
      <c r="I259" s="2"/>
      <c r="J259" s="2"/>
      <c r="K259" s="2"/>
      <c r="L259" s="2"/>
      <c r="M259" s="2"/>
    </row>
    <row r="260" spans="2:13" ht="12.75">
      <c r="B260" s="2"/>
      <c r="C260" s="2"/>
      <c r="D260" s="2"/>
      <c r="E260" s="2"/>
      <c r="F260" s="2"/>
      <c r="G260" s="2"/>
      <c r="H260" s="2"/>
      <c r="I260" s="2"/>
      <c r="J260" s="2"/>
      <c r="K260" s="2"/>
      <c r="L260" s="2"/>
      <c r="M260" s="2"/>
    </row>
    <row r="261" spans="2:13" ht="12.75">
      <c r="B261" s="2"/>
      <c r="C261" s="2"/>
      <c r="D261" s="2"/>
      <c r="E261" s="2"/>
      <c r="F261" s="2"/>
      <c r="G261" s="2"/>
      <c r="H261" s="2"/>
      <c r="I261" s="2"/>
      <c r="J261" s="2"/>
      <c r="K261" s="2"/>
      <c r="L261" s="2"/>
      <c r="M261" s="2"/>
    </row>
    <row r="262" spans="2:13" ht="12.75">
      <c r="B262" s="2"/>
      <c r="C262" s="2"/>
      <c r="D262" s="2"/>
      <c r="E262" s="2"/>
      <c r="F262" s="2"/>
      <c r="G262" s="2"/>
      <c r="H262" s="2"/>
      <c r="I262" s="2"/>
      <c r="J262" s="2"/>
      <c r="K262" s="2"/>
      <c r="L262" s="2"/>
      <c r="M262" s="2"/>
    </row>
    <row r="263" spans="2:13" ht="12.75">
      <c r="B263" s="2"/>
      <c r="C263" s="2"/>
      <c r="D263" s="2"/>
      <c r="E263" s="2"/>
      <c r="F263" s="2"/>
      <c r="G263" s="2"/>
      <c r="H263" s="2"/>
      <c r="I263" s="2"/>
      <c r="J263" s="2"/>
      <c r="K263" s="2"/>
      <c r="L263" s="2"/>
      <c r="M263" s="2"/>
    </row>
    <row r="264" spans="2:13" ht="12.75">
      <c r="B264" s="2"/>
      <c r="C264" s="2"/>
      <c r="D264" s="2"/>
      <c r="E264" s="2"/>
      <c r="F264" s="2"/>
      <c r="G264" s="2"/>
      <c r="H264" s="2"/>
      <c r="I264" s="2"/>
      <c r="J264" s="2"/>
      <c r="K264" s="2"/>
      <c r="L264" s="2"/>
      <c r="M264" s="2"/>
    </row>
    <row r="265" spans="2:13" ht="12.75">
      <c r="B265" s="2"/>
      <c r="C265" s="2"/>
      <c r="D265" s="2"/>
      <c r="E265" s="2"/>
      <c r="F265" s="2"/>
      <c r="G265" s="2"/>
      <c r="H265" s="2"/>
      <c r="I265" s="2"/>
      <c r="J265" s="2"/>
      <c r="K265" s="2"/>
      <c r="L265" s="2"/>
      <c r="M265" s="2"/>
    </row>
    <row r="266" spans="2:13" ht="12.75">
      <c r="B266" s="2"/>
      <c r="C266" s="2"/>
      <c r="D266" s="2"/>
      <c r="E266" s="2"/>
      <c r="F266" s="2"/>
      <c r="G266" s="2"/>
      <c r="H266" s="2"/>
      <c r="I266" s="2"/>
      <c r="J266" s="2"/>
      <c r="K266" s="2"/>
      <c r="L266" s="2"/>
      <c r="M266" s="2"/>
    </row>
    <row r="267" spans="2:13" ht="12.75">
      <c r="B267" s="2"/>
      <c r="C267" s="2"/>
      <c r="D267" s="2"/>
      <c r="E267" s="2"/>
      <c r="F267" s="2"/>
      <c r="G267" s="2"/>
      <c r="H267" s="2"/>
      <c r="I267" s="2"/>
      <c r="J267" s="2"/>
      <c r="K267" s="2"/>
      <c r="L267" s="2"/>
      <c r="M267" s="2"/>
    </row>
    <row r="268" spans="2:13" ht="12.75">
      <c r="B268" s="2"/>
      <c r="C268" s="2"/>
      <c r="D268" s="2"/>
      <c r="E268" s="2"/>
      <c r="F268" s="2"/>
      <c r="G268" s="2"/>
      <c r="H268" s="2"/>
      <c r="I268" s="2"/>
      <c r="J268" s="2"/>
      <c r="K268" s="2"/>
      <c r="L268" s="2"/>
      <c r="M268" s="2"/>
    </row>
    <row r="269" spans="2:13" ht="12.75">
      <c r="B269" s="2"/>
      <c r="C269" s="2"/>
      <c r="D269" s="2"/>
      <c r="E269" s="2"/>
      <c r="F269" s="2"/>
      <c r="G269" s="2"/>
      <c r="H269" s="2"/>
      <c r="I269" s="2"/>
      <c r="J269" s="2"/>
      <c r="K269" s="2"/>
      <c r="L269" s="2"/>
      <c r="M269" s="2"/>
    </row>
    <row r="270" spans="2:13" ht="12.75">
      <c r="B270" s="2"/>
      <c r="C270" s="2"/>
      <c r="D270" s="2"/>
      <c r="E270" s="2"/>
      <c r="F270" s="2"/>
      <c r="G270" s="2"/>
      <c r="H270" s="2"/>
      <c r="I270" s="2"/>
      <c r="J270" s="2"/>
      <c r="K270" s="2"/>
      <c r="L270" s="2"/>
      <c r="M270" s="2"/>
    </row>
    <row r="271" spans="2:13" ht="12.75">
      <c r="B271" s="2"/>
      <c r="C271" s="2"/>
      <c r="D271" s="2"/>
      <c r="E271" s="2"/>
      <c r="F271" s="2"/>
      <c r="G271" s="2"/>
      <c r="H271" s="2"/>
      <c r="I271" s="2"/>
      <c r="J271" s="2"/>
      <c r="K271" s="2"/>
      <c r="L271" s="2"/>
      <c r="M271" s="2"/>
    </row>
    <row r="272" spans="2:13" ht="12.75">
      <c r="B272" s="2"/>
      <c r="C272" s="2"/>
      <c r="D272" s="2"/>
      <c r="E272" s="2"/>
      <c r="F272" s="2"/>
      <c r="G272" s="2"/>
      <c r="H272" s="2"/>
      <c r="I272" s="2"/>
      <c r="J272" s="2"/>
      <c r="K272" s="2"/>
      <c r="L272" s="2"/>
      <c r="M272" s="2"/>
    </row>
    <row r="273" spans="2:13" ht="12.75">
      <c r="B273" s="2"/>
      <c r="C273" s="2"/>
      <c r="D273" s="2"/>
      <c r="E273" s="2"/>
      <c r="F273" s="2"/>
      <c r="G273" s="2"/>
      <c r="H273" s="2"/>
      <c r="I273" s="2"/>
      <c r="J273" s="2"/>
      <c r="K273" s="2"/>
      <c r="L273" s="2"/>
      <c r="M273" s="2"/>
    </row>
    <row r="274" spans="2:13" ht="12.75">
      <c r="B274" s="2"/>
      <c r="C274" s="2"/>
      <c r="D274" s="2"/>
      <c r="E274" s="2"/>
      <c r="F274" s="2"/>
      <c r="G274" s="2"/>
      <c r="H274" s="2"/>
      <c r="I274" s="2"/>
      <c r="J274" s="2"/>
      <c r="K274" s="2"/>
      <c r="L274" s="2"/>
      <c r="M274" s="2"/>
    </row>
    <row r="275" spans="2:13" ht="12.75">
      <c r="B275" s="2"/>
      <c r="C275" s="2"/>
      <c r="D275" s="2"/>
      <c r="E275" s="2"/>
      <c r="F275" s="2"/>
      <c r="G275" s="2"/>
      <c r="H275" s="2"/>
      <c r="I275" s="2"/>
      <c r="J275" s="2"/>
      <c r="K275" s="2"/>
      <c r="L275" s="2"/>
      <c r="M275" s="2"/>
    </row>
    <row r="276" spans="2:13" ht="12.75">
      <c r="B276" s="2"/>
      <c r="C276" s="2"/>
      <c r="D276" s="2"/>
      <c r="E276" s="2"/>
      <c r="F276" s="2"/>
      <c r="G276" s="2"/>
      <c r="H276" s="2"/>
      <c r="I276" s="2"/>
      <c r="J276" s="2"/>
      <c r="K276" s="2"/>
      <c r="L276" s="2"/>
      <c r="M276" s="2"/>
    </row>
    <row r="277" spans="2:13" ht="12.75">
      <c r="B277" s="2"/>
      <c r="C277" s="2"/>
      <c r="D277" s="2"/>
      <c r="E277" s="2"/>
      <c r="F277" s="2"/>
      <c r="G277" s="2"/>
      <c r="H277" s="2"/>
      <c r="I277" s="2"/>
      <c r="J277" s="2"/>
      <c r="K277" s="2"/>
      <c r="L277" s="2"/>
      <c r="M277" s="2"/>
    </row>
    <row r="278" spans="2:13" ht="12.75">
      <c r="B278" s="2"/>
      <c r="C278" s="2"/>
      <c r="D278" s="2"/>
      <c r="E278" s="2"/>
      <c r="F278" s="2"/>
      <c r="G278" s="2"/>
      <c r="H278" s="2"/>
      <c r="I278" s="2"/>
      <c r="J278" s="2"/>
      <c r="K278" s="2"/>
      <c r="L278" s="2"/>
      <c r="M278" s="2"/>
    </row>
    <row r="279" spans="2:13" ht="12.75">
      <c r="B279" s="2"/>
      <c r="C279" s="2"/>
      <c r="D279" s="2"/>
      <c r="E279" s="2"/>
      <c r="F279" s="2"/>
      <c r="G279" s="2"/>
      <c r="H279" s="2"/>
      <c r="I279" s="2"/>
      <c r="J279" s="2"/>
      <c r="K279" s="2"/>
      <c r="L279" s="2"/>
      <c r="M279" s="2"/>
    </row>
    <row r="280" spans="2:13" ht="12.75">
      <c r="B280" s="2"/>
      <c r="C280" s="2"/>
      <c r="D280" s="2"/>
      <c r="E280" s="2"/>
      <c r="F280" s="2"/>
      <c r="G280" s="2"/>
      <c r="H280" s="2"/>
      <c r="I280" s="2"/>
      <c r="J280" s="2"/>
      <c r="K280" s="2"/>
      <c r="L280" s="2"/>
      <c r="M280" s="2"/>
    </row>
    <row r="281" spans="2:13" ht="12.75">
      <c r="B281" s="2"/>
      <c r="C281" s="2"/>
      <c r="D281" s="2"/>
      <c r="E281" s="2"/>
      <c r="F281" s="2"/>
      <c r="G281" s="2"/>
      <c r="H281" s="2"/>
      <c r="I281" s="2"/>
      <c r="J281" s="2"/>
      <c r="K281" s="2"/>
      <c r="L281" s="2"/>
      <c r="M281" s="2"/>
    </row>
    <row r="282" spans="2:13" ht="12.75">
      <c r="B282" s="2"/>
      <c r="C282" s="2"/>
      <c r="D282" s="2"/>
      <c r="E282" s="2"/>
      <c r="F282" s="2"/>
      <c r="G282" s="2"/>
      <c r="H282" s="2"/>
      <c r="I282" s="2"/>
      <c r="J282" s="2"/>
      <c r="K282" s="2"/>
      <c r="L282" s="2"/>
      <c r="M282" s="2"/>
    </row>
    <row r="283" spans="2:13" ht="12.75">
      <c r="B283" s="2"/>
      <c r="C283" s="2"/>
      <c r="D283" s="2"/>
      <c r="E283" s="2"/>
      <c r="F283" s="2"/>
      <c r="G283" s="2"/>
      <c r="H283" s="2"/>
      <c r="I283" s="2"/>
      <c r="J283" s="2"/>
      <c r="K283" s="2"/>
      <c r="L283" s="2"/>
      <c r="M283" s="2"/>
    </row>
    <row r="284" spans="2:13" ht="12.75">
      <c r="B284" s="2"/>
      <c r="C284" s="2"/>
      <c r="D284" s="2"/>
      <c r="E284" s="2"/>
      <c r="F284" s="2"/>
      <c r="G284" s="2"/>
      <c r="H284" s="2"/>
      <c r="I284" s="2"/>
      <c r="J284" s="2"/>
      <c r="K284" s="2"/>
      <c r="L284" s="2"/>
      <c r="M284" s="2"/>
    </row>
    <row r="285" spans="2:13" ht="12.75">
      <c r="B285" s="2"/>
      <c r="C285" s="2"/>
      <c r="D285" s="2"/>
      <c r="E285" s="2"/>
      <c r="F285" s="2"/>
      <c r="G285" s="2"/>
      <c r="H285" s="2"/>
      <c r="I285" s="2"/>
      <c r="J285" s="2"/>
      <c r="K285" s="2"/>
      <c r="L285" s="2"/>
      <c r="M285" s="2"/>
    </row>
    <row r="286" spans="2:13" ht="12.75">
      <c r="B286" s="2"/>
      <c r="C286" s="2"/>
      <c r="D286" s="2"/>
      <c r="E286" s="2"/>
      <c r="F286" s="2"/>
      <c r="G286" s="2"/>
      <c r="H286" s="2"/>
      <c r="I286" s="2"/>
      <c r="J286" s="2"/>
      <c r="K286" s="2"/>
      <c r="L286" s="2"/>
      <c r="M286" s="2"/>
    </row>
    <row r="287" spans="2:13" ht="12.75">
      <c r="B287" s="2"/>
      <c r="C287" s="2"/>
      <c r="D287" s="2"/>
      <c r="E287" s="2"/>
      <c r="F287" s="2"/>
      <c r="G287" s="2"/>
      <c r="H287" s="2"/>
      <c r="I287" s="2"/>
      <c r="J287" s="2"/>
      <c r="K287" s="2"/>
      <c r="L287" s="2"/>
      <c r="M287" s="2"/>
    </row>
    <row r="288" spans="2:13" ht="12.75">
      <c r="B288" s="2"/>
      <c r="C288" s="2"/>
      <c r="D288" s="2"/>
      <c r="E288" s="2"/>
      <c r="F288" s="2"/>
      <c r="G288" s="2"/>
      <c r="H288" s="2"/>
      <c r="I288" s="2"/>
      <c r="J288" s="2"/>
      <c r="K288" s="2"/>
      <c r="L288" s="2"/>
      <c r="M288" s="2"/>
    </row>
    <row r="289" spans="2:13" ht="12.75">
      <c r="B289" s="2"/>
      <c r="C289" s="2"/>
      <c r="D289" s="2"/>
      <c r="E289" s="2"/>
      <c r="F289" s="2"/>
      <c r="G289" s="2"/>
      <c r="H289" s="2"/>
      <c r="I289" s="2"/>
      <c r="J289" s="2"/>
      <c r="K289" s="2"/>
      <c r="L289" s="2"/>
      <c r="M289" s="2"/>
    </row>
    <row r="290" spans="2:13" ht="12.75">
      <c r="B290" s="2"/>
      <c r="C290" s="2"/>
      <c r="D290" s="2"/>
      <c r="E290" s="2"/>
      <c r="F290" s="2"/>
      <c r="G290" s="2"/>
      <c r="H290" s="2"/>
      <c r="I290" s="2"/>
      <c r="J290" s="2"/>
      <c r="K290" s="2"/>
      <c r="L290" s="2"/>
      <c r="M290" s="2"/>
    </row>
    <row r="291" spans="2:13" ht="12.75">
      <c r="B291" s="2"/>
      <c r="C291" s="2"/>
      <c r="D291" s="2"/>
      <c r="E291" s="2"/>
      <c r="F291" s="2"/>
      <c r="G291" s="2"/>
      <c r="H291" s="2"/>
      <c r="I291" s="2"/>
      <c r="J291" s="2"/>
      <c r="K291" s="2"/>
      <c r="L291" s="2"/>
      <c r="M291" s="2"/>
    </row>
    <row r="292" spans="2:13" ht="12.75">
      <c r="B292" s="2"/>
      <c r="C292" s="2"/>
      <c r="D292" s="2"/>
      <c r="E292" s="2"/>
      <c r="F292" s="2"/>
      <c r="G292" s="2"/>
      <c r="H292" s="2"/>
      <c r="I292" s="2"/>
      <c r="J292" s="2"/>
      <c r="K292" s="2"/>
      <c r="L292" s="2"/>
      <c r="M292" s="2"/>
    </row>
    <row r="293" spans="2:13" ht="12.75">
      <c r="B293" s="2"/>
      <c r="C293" s="2"/>
      <c r="D293" s="2"/>
      <c r="E293" s="2"/>
      <c r="F293" s="2"/>
      <c r="G293" s="2"/>
      <c r="H293" s="2"/>
      <c r="I293" s="2"/>
      <c r="J293" s="2"/>
      <c r="K293" s="2"/>
      <c r="L293" s="2"/>
      <c r="M293" s="2"/>
    </row>
    <row r="294" spans="2:13" ht="12.75">
      <c r="B294" s="2"/>
      <c r="C294" s="2"/>
      <c r="D294" s="2"/>
      <c r="E294" s="2"/>
      <c r="F294" s="2"/>
      <c r="G294" s="2"/>
      <c r="H294" s="2"/>
      <c r="I294" s="2"/>
      <c r="J294" s="2"/>
      <c r="K294" s="2"/>
      <c r="L294" s="2"/>
      <c r="M294" s="2"/>
    </row>
    <row r="295" spans="2:13" ht="12.75">
      <c r="B295" s="2"/>
      <c r="C295" s="2"/>
      <c r="D295" s="2"/>
      <c r="E295" s="2"/>
      <c r="F295" s="2"/>
      <c r="G295" s="2"/>
      <c r="H295" s="2"/>
      <c r="I295" s="2"/>
      <c r="J295" s="2"/>
      <c r="K295" s="2"/>
      <c r="L295" s="2"/>
      <c r="M295" s="2"/>
    </row>
    <row r="296" spans="2:13" ht="12.75">
      <c r="B296" s="2"/>
      <c r="C296" s="2"/>
      <c r="D296" s="2"/>
      <c r="E296" s="2"/>
      <c r="F296" s="2"/>
      <c r="G296" s="2"/>
      <c r="H296" s="2"/>
      <c r="I296" s="2"/>
      <c r="J296" s="2"/>
      <c r="K296" s="2"/>
      <c r="L296" s="2"/>
      <c r="M296" s="2"/>
    </row>
    <row r="297" spans="2:13" ht="12.75">
      <c r="B297" s="2"/>
      <c r="C297" s="2"/>
      <c r="D297" s="2"/>
      <c r="E297" s="2"/>
      <c r="F297" s="2"/>
      <c r="G297" s="2"/>
      <c r="H297" s="2"/>
      <c r="I297" s="2"/>
      <c r="J297" s="2"/>
      <c r="K297" s="2"/>
      <c r="L297" s="2"/>
      <c r="M297" s="2"/>
    </row>
    <row r="298" spans="2:13" ht="12.75">
      <c r="B298" s="2"/>
      <c r="C298" s="2"/>
      <c r="D298" s="2"/>
      <c r="E298" s="2"/>
      <c r="F298" s="2"/>
      <c r="G298" s="2"/>
      <c r="H298" s="2"/>
      <c r="I298" s="2"/>
      <c r="J298" s="2"/>
      <c r="K298" s="2"/>
      <c r="L298" s="2"/>
      <c r="M298" s="2"/>
    </row>
    <row r="299" spans="2:13" ht="12.75">
      <c r="B299" s="2"/>
      <c r="C299" s="2"/>
      <c r="D299" s="2"/>
      <c r="E299" s="2"/>
      <c r="F299" s="2"/>
      <c r="G299" s="2"/>
      <c r="H299" s="2"/>
      <c r="I299" s="2"/>
      <c r="J299" s="2"/>
      <c r="K299" s="2"/>
      <c r="L299" s="2"/>
      <c r="M299" s="2"/>
    </row>
    <row r="300" spans="2:13" ht="12.75">
      <c r="B300" s="2"/>
      <c r="C300" s="2"/>
      <c r="D300" s="2"/>
      <c r="E300" s="2"/>
      <c r="F300" s="2"/>
      <c r="G300" s="2"/>
      <c r="H300" s="2"/>
      <c r="I300" s="2"/>
      <c r="J300" s="2"/>
      <c r="K300" s="2"/>
      <c r="L300" s="2"/>
      <c r="M300" s="2"/>
    </row>
    <row r="301" spans="2:13" ht="12.75">
      <c r="B301" s="2"/>
      <c r="C301" s="2"/>
      <c r="D301" s="2"/>
      <c r="E301" s="2"/>
      <c r="F301" s="2"/>
      <c r="G301" s="2"/>
      <c r="H301" s="2"/>
      <c r="I301" s="2"/>
      <c r="J301" s="2"/>
      <c r="K301" s="2"/>
      <c r="L301" s="2"/>
      <c r="M301" s="2"/>
    </row>
    <row r="302" spans="2:13" ht="12.75">
      <c r="B302" s="2"/>
      <c r="C302" s="2"/>
      <c r="D302" s="2"/>
      <c r="E302" s="2"/>
      <c r="F302" s="2"/>
      <c r="G302" s="2"/>
      <c r="H302" s="2"/>
      <c r="I302" s="2"/>
      <c r="J302" s="2"/>
      <c r="K302" s="2"/>
      <c r="L302" s="2"/>
      <c r="M302" s="2"/>
    </row>
    <row r="303" spans="2:13" ht="12.75">
      <c r="B303" s="2"/>
      <c r="C303" s="2"/>
      <c r="D303" s="2"/>
      <c r="E303" s="2"/>
      <c r="F303" s="2"/>
      <c r="G303" s="2"/>
      <c r="H303" s="2"/>
      <c r="I303" s="2"/>
      <c r="J303" s="2"/>
      <c r="K303" s="2"/>
      <c r="L303" s="2"/>
      <c r="M303" s="2"/>
    </row>
    <row r="304" spans="2:13" ht="12.75">
      <c r="B304" s="2"/>
      <c r="C304" s="2"/>
      <c r="D304" s="2"/>
      <c r="E304" s="2"/>
      <c r="F304" s="2"/>
      <c r="G304" s="2"/>
      <c r="H304" s="2"/>
      <c r="I304" s="2"/>
      <c r="J304" s="2"/>
      <c r="K304" s="2"/>
      <c r="L304" s="2"/>
      <c r="M304" s="2"/>
    </row>
    <row r="305" spans="2:13" ht="12.75">
      <c r="B305" s="2"/>
      <c r="C305" s="2"/>
      <c r="D305" s="2"/>
      <c r="E305" s="2"/>
      <c r="F305" s="2"/>
      <c r="G305" s="2"/>
      <c r="H305" s="2"/>
      <c r="I305" s="2"/>
      <c r="J305" s="2"/>
      <c r="K305" s="2"/>
      <c r="L305" s="2"/>
      <c r="M305" s="2"/>
    </row>
    <row r="306" spans="2:13" ht="12.75">
      <c r="B306" s="2"/>
      <c r="C306" s="2"/>
      <c r="D306" s="2"/>
      <c r="E306" s="2"/>
      <c r="F306" s="2"/>
      <c r="G306" s="2"/>
      <c r="H306" s="2"/>
      <c r="I306" s="2"/>
      <c r="J306" s="2"/>
      <c r="K306" s="2"/>
      <c r="L306" s="2"/>
      <c r="M306" s="2"/>
    </row>
    <row r="307" spans="2:13" ht="12.75">
      <c r="B307" s="2"/>
      <c r="C307" s="2"/>
      <c r="D307" s="2"/>
      <c r="E307" s="2"/>
      <c r="F307" s="2"/>
      <c r="G307" s="2"/>
      <c r="H307" s="2"/>
      <c r="I307" s="2"/>
      <c r="J307" s="2"/>
      <c r="K307" s="2"/>
      <c r="L307" s="2"/>
      <c r="M307" s="2"/>
    </row>
    <row r="308" spans="2:13" ht="12.75">
      <c r="B308" s="2"/>
      <c r="C308" s="2"/>
      <c r="D308" s="2"/>
      <c r="E308" s="2"/>
      <c r="F308" s="2"/>
      <c r="G308" s="2"/>
      <c r="H308" s="2"/>
      <c r="I308" s="2"/>
      <c r="J308" s="2"/>
      <c r="K308" s="2"/>
      <c r="L308" s="2"/>
      <c r="M308" s="2"/>
    </row>
    <row r="309" spans="2:13" ht="12.75">
      <c r="B309" s="2"/>
      <c r="C309" s="2"/>
      <c r="D309" s="2"/>
      <c r="E309" s="2"/>
      <c r="F309" s="2"/>
      <c r="G309" s="2"/>
      <c r="H309" s="2"/>
      <c r="I309" s="2"/>
      <c r="J309" s="2"/>
      <c r="K309" s="2"/>
      <c r="L309" s="2"/>
      <c r="M309" s="2"/>
    </row>
    <row r="310" spans="2:13" ht="12.75">
      <c r="B310" s="2"/>
      <c r="C310" s="2"/>
      <c r="D310" s="2"/>
      <c r="E310" s="2"/>
      <c r="F310" s="2"/>
      <c r="G310" s="2"/>
      <c r="H310" s="2"/>
      <c r="I310" s="2"/>
      <c r="J310" s="2"/>
      <c r="K310" s="2"/>
      <c r="L310" s="2"/>
      <c r="M310" s="2"/>
    </row>
    <row r="311" spans="2:13" ht="12.75">
      <c r="B311" s="2"/>
      <c r="C311" s="2"/>
      <c r="D311" s="2"/>
      <c r="E311" s="2"/>
      <c r="F311" s="2"/>
      <c r="G311" s="2"/>
      <c r="H311" s="2"/>
      <c r="I311" s="2"/>
      <c r="J311" s="2"/>
      <c r="K311" s="2"/>
      <c r="L311" s="2"/>
      <c r="M311" s="2"/>
    </row>
    <row r="312" spans="2:13" ht="12.75">
      <c r="B312" s="2"/>
      <c r="C312" s="2"/>
      <c r="D312" s="2"/>
      <c r="E312" s="2"/>
      <c r="F312" s="2"/>
      <c r="G312" s="2"/>
      <c r="H312" s="2"/>
      <c r="I312" s="2"/>
      <c r="J312" s="2"/>
      <c r="K312" s="2"/>
      <c r="L312" s="2"/>
      <c r="M312" s="2"/>
    </row>
    <row r="313" spans="2:13" ht="12.75">
      <c r="B313" s="2"/>
      <c r="C313" s="2"/>
      <c r="D313" s="2"/>
      <c r="E313" s="2"/>
      <c r="F313" s="2"/>
      <c r="G313" s="2"/>
      <c r="H313" s="2"/>
      <c r="I313" s="2"/>
      <c r="J313" s="2"/>
      <c r="K313" s="2"/>
      <c r="L313" s="2"/>
      <c r="M313" s="2"/>
    </row>
    <row r="314" spans="2:13" ht="12.75">
      <c r="B314" s="2"/>
      <c r="C314" s="2"/>
      <c r="D314" s="2"/>
      <c r="E314" s="2"/>
      <c r="F314" s="2"/>
      <c r="G314" s="2"/>
      <c r="H314" s="2"/>
      <c r="I314" s="2"/>
      <c r="J314" s="2"/>
      <c r="K314" s="2"/>
      <c r="L314" s="2"/>
      <c r="M314" s="2"/>
    </row>
    <row r="315" spans="2:13" ht="12.75">
      <c r="B315" s="2"/>
      <c r="C315" s="2"/>
      <c r="D315" s="2"/>
      <c r="E315" s="2"/>
      <c r="F315" s="2"/>
      <c r="G315" s="2"/>
      <c r="H315" s="2"/>
      <c r="I315" s="2"/>
      <c r="J315" s="2"/>
      <c r="K315" s="2"/>
      <c r="L315" s="2"/>
      <c r="M315" s="2"/>
    </row>
    <row r="316" spans="2:13" ht="12.75">
      <c r="B316" s="2"/>
      <c r="C316" s="2"/>
      <c r="D316" s="2"/>
      <c r="E316" s="2"/>
      <c r="F316" s="2"/>
      <c r="G316" s="2"/>
      <c r="H316" s="2"/>
      <c r="I316" s="2"/>
      <c r="J316" s="2"/>
      <c r="K316" s="2"/>
      <c r="L316" s="2"/>
      <c r="M316" s="2"/>
    </row>
    <row r="317" spans="2:13" ht="12.75">
      <c r="B317" s="2"/>
      <c r="C317" s="2"/>
      <c r="D317" s="2"/>
      <c r="E317" s="2"/>
      <c r="F317" s="2"/>
      <c r="G317" s="2"/>
      <c r="H317" s="2"/>
      <c r="I317" s="2"/>
      <c r="J317" s="2"/>
      <c r="K317" s="2"/>
      <c r="L317" s="2"/>
      <c r="M317" s="2"/>
    </row>
    <row r="318" spans="2:13" ht="12.75">
      <c r="B318" s="2"/>
      <c r="C318" s="2"/>
      <c r="D318" s="2"/>
      <c r="E318" s="2"/>
      <c r="F318" s="2"/>
      <c r="G318" s="2"/>
      <c r="H318" s="2"/>
      <c r="I318" s="2"/>
      <c r="J318" s="2"/>
      <c r="K318" s="2"/>
      <c r="L318" s="2"/>
      <c r="M318" s="2"/>
    </row>
    <row r="319" spans="2:13" ht="12.75">
      <c r="B319" s="2"/>
      <c r="C319" s="2"/>
      <c r="D319" s="2"/>
      <c r="E319" s="2"/>
      <c r="F319" s="2"/>
      <c r="G319" s="2"/>
      <c r="H319" s="2"/>
      <c r="I319" s="2"/>
      <c r="J319" s="2"/>
      <c r="K319" s="2"/>
      <c r="L319" s="2"/>
      <c r="M319" s="2"/>
    </row>
    <row r="320" spans="2:13" ht="12.75">
      <c r="B320" s="2"/>
      <c r="C320" s="2"/>
      <c r="D320" s="2"/>
      <c r="E320" s="2"/>
      <c r="F320" s="2"/>
      <c r="G320" s="2"/>
      <c r="H320" s="2"/>
      <c r="I320" s="2"/>
      <c r="J320" s="2"/>
      <c r="K320" s="2"/>
      <c r="L320" s="2"/>
      <c r="M320" s="2"/>
    </row>
    <row r="321" spans="2:13" ht="12.75">
      <c r="B321" s="2"/>
      <c r="C321" s="2"/>
      <c r="D321" s="2"/>
      <c r="E321" s="2"/>
      <c r="F321" s="2"/>
      <c r="G321" s="2"/>
      <c r="H321" s="2"/>
      <c r="I321" s="2"/>
      <c r="J321" s="2"/>
      <c r="K321" s="2"/>
      <c r="L321" s="2"/>
      <c r="M321" s="2"/>
    </row>
    <row r="322" spans="2:13" ht="12.75">
      <c r="B322" s="2"/>
      <c r="C322" s="2"/>
      <c r="D322" s="2"/>
      <c r="E322" s="2"/>
      <c r="F322" s="2"/>
      <c r="G322" s="2"/>
      <c r="H322" s="2"/>
      <c r="I322" s="2"/>
      <c r="J322" s="2"/>
      <c r="K322" s="2"/>
      <c r="L322" s="2"/>
      <c r="M322" s="2"/>
    </row>
    <row r="323" spans="2:13" ht="12.75">
      <c r="B323" s="2"/>
      <c r="C323" s="2"/>
      <c r="D323" s="2"/>
      <c r="E323" s="2"/>
      <c r="F323" s="2"/>
      <c r="G323" s="2"/>
      <c r="H323" s="2"/>
      <c r="I323" s="2"/>
      <c r="J323" s="2"/>
      <c r="K323" s="2"/>
      <c r="L323" s="2"/>
      <c r="M323" s="2"/>
    </row>
    <row r="324" spans="2:13" ht="12.75">
      <c r="B324" s="2"/>
      <c r="C324" s="2"/>
      <c r="D324" s="2"/>
      <c r="E324" s="2"/>
      <c r="F324" s="2"/>
      <c r="G324" s="2"/>
      <c r="H324" s="2"/>
      <c r="I324" s="2"/>
      <c r="J324" s="2"/>
      <c r="K324" s="2"/>
      <c r="L324" s="2"/>
      <c r="M324" s="2"/>
    </row>
    <row r="325" spans="2:13" ht="12.75">
      <c r="B325" s="2"/>
      <c r="C325" s="2"/>
      <c r="D325" s="2"/>
      <c r="E325" s="2"/>
      <c r="F325" s="2"/>
      <c r="G325" s="2"/>
      <c r="H325" s="2"/>
      <c r="I325" s="2"/>
      <c r="J325" s="2"/>
      <c r="K325" s="2"/>
      <c r="L325" s="2"/>
      <c r="M325" s="2"/>
    </row>
    <row r="326" spans="2:13" ht="12.75">
      <c r="B326" s="2"/>
      <c r="C326" s="2"/>
      <c r="D326" s="2"/>
      <c r="E326" s="2"/>
      <c r="F326" s="2"/>
      <c r="G326" s="2"/>
      <c r="H326" s="2"/>
      <c r="I326" s="2"/>
      <c r="J326" s="2"/>
      <c r="K326" s="2"/>
      <c r="L326" s="2"/>
      <c r="M326" s="2"/>
    </row>
    <row r="327" spans="2:13" ht="12.75">
      <c r="B327" s="2"/>
      <c r="C327" s="2"/>
      <c r="D327" s="2"/>
      <c r="E327" s="2"/>
      <c r="F327" s="2"/>
      <c r="G327" s="2"/>
      <c r="H327" s="2"/>
      <c r="I327" s="2"/>
      <c r="J327" s="2"/>
      <c r="K327" s="2"/>
      <c r="L327" s="2"/>
      <c r="M327" s="2"/>
    </row>
    <row r="328" spans="2:13" ht="12.75">
      <c r="B328" s="2"/>
      <c r="C328" s="2"/>
      <c r="D328" s="2"/>
      <c r="E328" s="2"/>
      <c r="F328" s="2"/>
      <c r="G328" s="2"/>
      <c r="H328" s="2"/>
      <c r="I328" s="2"/>
      <c r="J328" s="2"/>
      <c r="K328" s="2"/>
      <c r="L328" s="2"/>
      <c r="M328" s="2"/>
    </row>
    <row r="329" spans="2:13" ht="12.75">
      <c r="B329" s="2"/>
      <c r="C329" s="2"/>
      <c r="D329" s="2"/>
      <c r="E329" s="2"/>
      <c r="F329" s="2"/>
      <c r="G329" s="2"/>
      <c r="H329" s="2"/>
      <c r="I329" s="2"/>
      <c r="J329" s="2"/>
      <c r="K329" s="2"/>
      <c r="L329" s="2"/>
      <c r="M329" s="2"/>
    </row>
    <row r="330" spans="2:13" ht="12.75">
      <c r="B330" s="2"/>
      <c r="C330" s="2"/>
      <c r="D330" s="2"/>
      <c r="E330" s="2"/>
      <c r="F330" s="2"/>
      <c r="G330" s="2"/>
      <c r="H330" s="2"/>
      <c r="I330" s="2"/>
      <c r="J330" s="2"/>
      <c r="K330" s="2"/>
      <c r="L330" s="2"/>
      <c r="M330" s="2"/>
    </row>
    <row r="331" spans="2:13" ht="12.75">
      <c r="B331" s="2"/>
      <c r="C331" s="2"/>
      <c r="D331" s="2"/>
      <c r="E331" s="2"/>
      <c r="F331" s="2"/>
      <c r="G331" s="2"/>
      <c r="H331" s="2"/>
      <c r="I331" s="2"/>
      <c r="J331" s="2"/>
      <c r="K331" s="2"/>
      <c r="L331" s="2"/>
      <c r="M331" s="2"/>
    </row>
    <row r="332" spans="2:13" ht="12.75">
      <c r="B332" s="2"/>
      <c r="C332" s="2"/>
      <c r="D332" s="2"/>
      <c r="E332" s="2"/>
      <c r="F332" s="2"/>
      <c r="G332" s="2"/>
      <c r="H332" s="2"/>
      <c r="I332" s="2"/>
      <c r="J332" s="2"/>
      <c r="K332" s="2"/>
      <c r="L332" s="2"/>
      <c r="M332" s="2"/>
    </row>
    <row r="333" spans="2:13" ht="12.75">
      <c r="B333" s="2"/>
      <c r="C333" s="2"/>
      <c r="D333" s="2"/>
      <c r="E333" s="2"/>
      <c r="F333" s="2"/>
      <c r="G333" s="2"/>
      <c r="H333" s="2"/>
      <c r="I333" s="2"/>
      <c r="J333" s="2"/>
      <c r="K333" s="2"/>
      <c r="L333" s="2"/>
      <c r="M333" s="2"/>
    </row>
    <row r="334" spans="2:13" ht="12.75">
      <c r="B334" s="2"/>
      <c r="C334" s="2"/>
      <c r="D334" s="2"/>
      <c r="E334" s="2"/>
      <c r="F334" s="2"/>
      <c r="G334" s="2"/>
      <c r="H334" s="2"/>
      <c r="I334" s="2"/>
      <c r="J334" s="2"/>
      <c r="K334" s="2"/>
      <c r="L334" s="2"/>
      <c r="M334" s="2"/>
    </row>
    <row r="335" spans="2:13" ht="12.75">
      <c r="B335" s="2"/>
      <c r="C335" s="2"/>
      <c r="D335" s="2"/>
      <c r="E335" s="2"/>
      <c r="F335" s="2"/>
      <c r="G335" s="2"/>
      <c r="H335" s="2"/>
      <c r="I335" s="2"/>
      <c r="J335" s="2"/>
      <c r="K335" s="2"/>
      <c r="L335" s="2"/>
      <c r="M335" s="2"/>
    </row>
    <row r="336" spans="2:13" ht="12.75">
      <c r="B336" s="2"/>
      <c r="C336" s="2"/>
      <c r="D336" s="2"/>
      <c r="E336" s="2"/>
      <c r="F336" s="2"/>
      <c r="G336" s="2"/>
      <c r="H336" s="2"/>
      <c r="I336" s="2"/>
      <c r="J336" s="2"/>
      <c r="K336" s="2"/>
      <c r="L336" s="2"/>
      <c r="M336" s="2"/>
    </row>
    <row r="337" spans="2:13" ht="12.75">
      <c r="B337" s="2"/>
      <c r="C337" s="2"/>
      <c r="D337" s="2"/>
      <c r="E337" s="2"/>
      <c r="F337" s="2"/>
      <c r="G337" s="2"/>
      <c r="H337" s="2"/>
      <c r="I337" s="2"/>
      <c r="J337" s="2"/>
      <c r="K337" s="2"/>
      <c r="L337" s="2"/>
      <c r="M337" s="2"/>
    </row>
    <row r="338" spans="2:13" ht="12.75">
      <c r="B338" s="2"/>
      <c r="C338" s="2"/>
      <c r="D338" s="2"/>
      <c r="E338" s="2"/>
      <c r="F338" s="2"/>
      <c r="G338" s="2"/>
      <c r="H338" s="2"/>
      <c r="I338" s="2"/>
      <c r="J338" s="2"/>
      <c r="K338" s="2"/>
      <c r="L338" s="2"/>
      <c r="M338" s="2"/>
    </row>
    <row r="339" spans="2:13" ht="12.75">
      <c r="B339" s="2"/>
      <c r="C339" s="2"/>
      <c r="D339" s="2"/>
      <c r="E339" s="2"/>
      <c r="F339" s="2"/>
      <c r="G339" s="2"/>
      <c r="H339" s="2"/>
      <c r="I339" s="2"/>
      <c r="J339" s="2"/>
      <c r="K339" s="2"/>
      <c r="L339" s="2"/>
      <c r="M339" s="2"/>
    </row>
    <row r="340" spans="2:13" ht="12.75">
      <c r="B340" s="2"/>
      <c r="C340" s="2"/>
      <c r="D340" s="2"/>
      <c r="E340" s="2"/>
      <c r="F340" s="2"/>
      <c r="G340" s="2"/>
      <c r="H340" s="2"/>
      <c r="I340" s="2"/>
      <c r="J340" s="2"/>
      <c r="K340" s="2"/>
      <c r="L340" s="2"/>
      <c r="M340" s="2"/>
    </row>
    <row r="341" spans="2:13" ht="12.75">
      <c r="B341" s="2"/>
      <c r="C341" s="2"/>
      <c r="D341" s="2"/>
      <c r="E341" s="2"/>
      <c r="F341" s="2"/>
      <c r="G341" s="2"/>
      <c r="H341" s="2"/>
      <c r="I341" s="2"/>
      <c r="J341" s="2"/>
      <c r="K341" s="2"/>
      <c r="L341" s="2"/>
      <c r="M341" s="2"/>
    </row>
    <row r="342" spans="2:13" ht="12.75">
      <c r="B342" s="2"/>
      <c r="C342" s="2"/>
      <c r="D342" s="2"/>
      <c r="E342" s="2"/>
      <c r="F342" s="2"/>
      <c r="G342" s="2"/>
      <c r="H342" s="2"/>
      <c r="I342" s="2"/>
      <c r="J342" s="2"/>
      <c r="K342" s="2"/>
      <c r="L342" s="2"/>
      <c r="M342" s="2"/>
    </row>
    <row r="343" spans="2:13" ht="12.75">
      <c r="B343" s="2"/>
      <c r="C343" s="2"/>
      <c r="D343" s="2"/>
      <c r="E343" s="2"/>
      <c r="F343" s="2"/>
      <c r="G343" s="2"/>
      <c r="H343" s="2"/>
      <c r="I343" s="2"/>
      <c r="J343" s="2"/>
      <c r="K343" s="2"/>
      <c r="L343" s="2"/>
      <c r="M343" s="2"/>
    </row>
    <row r="344" spans="2:13" ht="12.75">
      <c r="B344" s="2"/>
      <c r="C344" s="2"/>
      <c r="D344" s="2"/>
      <c r="E344" s="2"/>
      <c r="F344" s="2"/>
      <c r="G344" s="2"/>
      <c r="H344" s="2"/>
      <c r="I344" s="2"/>
      <c r="J344" s="2"/>
      <c r="K344" s="2"/>
      <c r="L344" s="2"/>
      <c r="M344" s="2"/>
    </row>
    <row r="345" spans="2:13" ht="12.75">
      <c r="B345" s="2"/>
      <c r="C345" s="2"/>
      <c r="D345" s="2"/>
      <c r="E345" s="2"/>
      <c r="F345" s="2"/>
      <c r="G345" s="2"/>
      <c r="H345" s="2"/>
      <c r="I345" s="2"/>
      <c r="J345" s="2"/>
      <c r="K345" s="2"/>
      <c r="L345" s="2"/>
      <c r="M345" s="2"/>
    </row>
    <row r="346" spans="2:13" ht="12.75">
      <c r="B346" s="2"/>
      <c r="C346" s="2"/>
      <c r="D346" s="2"/>
      <c r="E346" s="2"/>
      <c r="F346" s="2"/>
      <c r="G346" s="2"/>
      <c r="H346" s="2"/>
      <c r="I346" s="2"/>
      <c r="J346" s="2"/>
      <c r="K346" s="2"/>
      <c r="L346" s="2"/>
      <c r="M346" s="2"/>
    </row>
    <row r="347" spans="2:13" ht="12.75">
      <c r="B347" s="2"/>
      <c r="C347" s="2"/>
      <c r="D347" s="2"/>
      <c r="E347" s="2"/>
      <c r="F347" s="2"/>
      <c r="G347" s="2"/>
      <c r="H347" s="2"/>
      <c r="I347" s="2"/>
      <c r="J347" s="2"/>
      <c r="K347" s="2"/>
      <c r="L347" s="2"/>
      <c r="M347" s="2"/>
    </row>
    <row r="348" spans="2:13" ht="12.75">
      <c r="B348" s="2"/>
      <c r="C348" s="2"/>
      <c r="D348" s="2"/>
      <c r="E348" s="2"/>
      <c r="F348" s="2"/>
      <c r="G348" s="2"/>
      <c r="H348" s="2"/>
      <c r="I348" s="2"/>
      <c r="J348" s="2"/>
      <c r="K348" s="2"/>
      <c r="L348" s="2"/>
      <c r="M348" s="2"/>
    </row>
    <row r="349" spans="2:13" ht="12.75">
      <c r="B349" s="2"/>
      <c r="C349" s="2"/>
      <c r="D349" s="2"/>
      <c r="E349" s="2"/>
      <c r="F349" s="2"/>
      <c r="G349" s="2"/>
      <c r="H349" s="2"/>
      <c r="I349" s="2"/>
      <c r="J349" s="2"/>
      <c r="K349" s="2"/>
      <c r="L349" s="2"/>
      <c r="M349" s="2"/>
    </row>
    <row r="350" spans="2:13" ht="12.75">
      <c r="B350" s="2"/>
      <c r="C350" s="2"/>
      <c r="D350" s="2"/>
      <c r="E350" s="2"/>
      <c r="F350" s="2"/>
      <c r="G350" s="2"/>
      <c r="H350" s="2"/>
      <c r="I350" s="2"/>
      <c r="J350" s="2"/>
      <c r="K350" s="2"/>
      <c r="L350" s="2"/>
      <c r="M350" s="2"/>
    </row>
    <row r="351" spans="2:13" ht="12.75">
      <c r="B351" s="2"/>
      <c r="C351" s="2"/>
      <c r="D351" s="2"/>
      <c r="E351" s="2"/>
      <c r="F351" s="2"/>
      <c r="G351" s="2"/>
      <c r="H351" s="2"/>
      <c r="I351" s="2"/>
      <c r="J351" s="2"/>
      <c r="K351" s="2"/>
      <c r="L351" s="2"/>
      <c r="M351" s="2"/>
    </row>
    <row r="352" spans="2:13" ht="12.75">
      <c r="B352" s="2"/>
      <c r="C352" s="2"/>
      <c r="D352" s="2"/>
      <c r="E352" s="2"/>
      <c r="F352" s="2"/>
      <c r="G352" s="2"/>
      <c r="H352" s="2"/>
      <c r="I352" s="2"/>
      <c r="J352" s="2"/>
      <c r="K352" s="2"/>
      <c r="L352" s="2"/>
      <c r="M352" s="2"/>
    </row>
    <row r="353" spans="2:13" ht="12.75">
      <c r="B353" s="2"/>
      <c r="C353" s="2"/>
      <c r="D353" s="2"/>
      <c r="E353" s="2"/>
      <c r="F353" s="2"/>
      <c r="G353" s="2"/>
      <c r="H353" s="2"/>
      <c r="I353" s="2"/>
      <c r="J353" s="2"/>
      <c r="K353" s="2"/>
      <c r="L353" s="2"/>
      <c r="M353" s="2"/>
    </row>
    <row r="354" spans="2:13" ht="12.75">
      <c r="B354" s="2"/>
      <c r="C354" s="2"/>
      <c r="D354" s="2"/>
      <c r="E354" s="2"/>
      <c r="F354" s="2"/>
      <c r="G354" s="2"/>
      <c r="H354" s="2"/>
      <c r="I354" s="2"/>
      <c r="J354" s="2"/>
      <c r="K354" s="2"/>
      <c r="L354" s="2"/>
      <c r="M354" s="2"/>
    </row>
    <row r="355" spans="2:13" ht="12.75">
      <c r="B355" s="2"/>
      <c r="C355" s="2"/>
      <c r="D355" s="2"/>
      <c r="E355" s="2"/>
      <c r="F355" s="2"/>
      <c r="G355" s="2"/>
      <c r="H355" s="2"/>
      <c r="I355" s="2"/>
      <c r="J355" s="2"/>
      <c r="K355" s="2"/>
      <c r="L355" s="2"/>
      <c r="M355" s="2"/>
    </row>
    <row r="356" spans="2:13" ht="12.75">
      <c r="B356" s="2"/>
      <c r="C356" s="2"/>
      <c r="D356" s="2"/>
      <c r="E356" s="2"/>
      <c r="F356" s="2"/>
      <c r="G356" s="2"/>
      <c r="H356" s="2"/>
      <c r="I356" s="2"/>
      <c r="J356" s="2"/>
      <c r="K356" s="2"/>
      <c r="L356" s="2"/>
      <c r="M356" s="2"/>
    </row>
    <row r="357" spans="2:13" ht="12.75">
      <c r="B357" s="2"/>
      <c r="C357" s="2"/>
      <c r="D357" s="2"/>
      <c r="E357" s="2"/>
      <c r="F357" s="2"/>
      <c r="G357" s="2"/>
      <c r="H357" s="2"/>
      <c r="I357" s="2"/>
      <c r="J357" s="2"/>
      <c r="K357" s="2"/>
      <c r="L357" s="2"/>
      <c r="M357" s="2"/>
    </row>
    <row r="358" spans="2:13" ht="12.75">
      <c r="B358" s="2"/>
      <c r="C358" s="2"/>
      <c r="D358" s="2"/>
      <c r="E358" s="2"/>
      <c r="F358" s="2"/>
      <c r="G358" s="2"/>
      <c r="H358" s="2"/>
      <c r="I358" s="2"/>
      <c r="J358" s="2"/>
      <c r="K358" s="2"/>
      <c r="L358" s="2"/>
      <c r="M358" s="2"/>
    </row>
    <row r="359" spans="2:13" ht="12.75">
      <c r="B359" s="2"/>
      <c r="C359" s="2"/>
      <c r="D359" s="2"/>
      <c r="E359" s="2"/>
      <c r="F359" s="2"/>
      <c r="G359" s="2"/>
      <c r="H359" s="2"/>
      <c r="I359" s="2"/>
      <c r="J359" s="2"/>
      <c r="K359" s="2"/>
      <c r="L359" s="2"/>
      <c r="M359" s="2"/>
    </row>
    <row r="360" spans="2:13" ht="12.75">
      <c r="B360" s="2"/>
      <c r="C360" s="2"/>
      <c r="D360" s="2"/>
      <c r="E360" s="2"/>
      <c r="F360" s="2"/>
      <c r="G360" s="2"/>
      <c r="H360" s="2"/>
      <c r="I360" s="2"/>
      <c r="J360" s="2"/>
      <c r="K360" s="2"/>
      <c r="L360" s="2"/>
      <c r="M360" s="2"/>
    </row>
    <row r="361" spans="2:13" ht="12.75">
      <c r="B361" s="2"/>
      <c r="C361" s="2"/>
      <c r="D361" s="2"/>
      <c r="E361" s="2"/>
      <c r="F361" s="2"/>
      <c r="G361" s="2"/>
      <c r="H361" s="2"/>
      <c r="I361" s="2"/>
      <c r="J361" s="2"/>
      <c r="K361" s="2"/>
      <c r="L361" s="2"/>
      <c r="M361" s="2"/>
    </row>
    <row r="362" spans="2:13" ht="12.75">
      <c r="B362" s="2"/>
      <c r="C362" s="2"/>
      <c r="D362" s="2"/>
      <c r="E362" s="2"/>
      <c r="F362" s="2"/>
      <c r="G362" s="2"/>
      <c r="H362" s="2"/>
      <c r="I362" s="2"/>
      <c r="J362" s="2"/>
      <c r="K362" s="2"/>
      <c r="L362" s="2"/>
      <c r="M362" s="2"/>
    </row>
    <row r="363" spans="2:13" ht="12.75">
      <c r="B363" s="2"/>
      <c r="C363" s="2"/>
      <c r="D363" s="2"/>
      <c r="E363" s="2"/>
      <c r="F363" s="2"/>
      <c r="G363" s="2"/>
      <c r="H363" s="2"/>
      <c r="I363" s="2"/>
      <c r="J363" s="2"/>
      <c r="K363" s="2"/>
      <c r="L363" s="2"/>
      <c r="M363" s="2"/>
    </row>
    <row r="364" spans="2:13" ht="12.75">
      <c r="B364" s="2"/>
      <c r="C364" s="2"/>
      <c r="D364" s="2"/>
      <c r="E364" s="2"/>
      <c r="F364" s="2"/>
      <c r="G364" s="2"/>
      <c r="H364" s="2"/>
      <c r="I364" s="2"/>
      <c r="J364" s="2"/>
      <c r="K364" s="2"/>
      <c r="L364" s="2"/>
      <c r="M364" s="2"/>
    </row>
    <row r="365" spans="2:13" ht="12.75">
      <c r="B365" s="2"/>
      <c r="C365" s="2"/>
      <c r="D365" s="2"/>
      <c r="E365" s="2"/>
      <c r="F365" s="2"/>
      <c r="G365" s="2"/>
      <c r="H365" s="2"/>
      <c r="I365" s="2"/>
      <c r="J365" s="2"/>
      <c r="K365" s="2"/>
      <c r="L365" s="2"/>
      <c r="M365" s="2"/>
    </row>
    <row r="366" spans="2:13" ht="12.75">
      <c r="B366" s="2"/>
      <c r="C366" s="2"/>
      <c r="D366" s="2"/>
      <c r="E366" s="2"/>
      <c r="F366" s="2"/>
      <c r="G366" s="2"/>
      <c r="H366" s="2"/>
      <c r="I366" s="2"/>
      <c r="J366" s="2"/>
      <c r="K366" s="2"/>
      <c r="L366" s="2"/>
      <c r="M366" s="2"/>
    </row>
    <row r="367" spans="2:13" ht="12.75">
      <c r="B367" s="2"/>
      <c r="C367" s="2"/>
      <c r="D367" s="2"/>
      <c r="E367" s="2"/>
      <c r="F367" s="2"/>
      <c r="G367" s="2"/>
      <c r="H367" s="2"/>
      <c r="I367" s="2"/>
      <c r="J367" s="2"/>
      <c r="K367" s="2"/>
      <c r="L367" s="2"/>
      <c r="M367" s="2"/>
    </row>
    <row r="368" spans="2:13" ht="12.75">
      <c r="B368" s="2"/>
      <c r="C368" s="2"/>
      <c r="D368" s="2"/>
      <c r="E368" s="2"/>
      <c r="F368" s="2"/>
      <c r="G368" s="2"/>
      <c r="H368" s="2"/>
      <c r="I368" s="2"/>
      <c r="J368" s="2"/>
      <c r="K368" s="2"/>
      <c r="L368" s="2"/>
      <c r="M368" s="2"/>
    </row>
    <row r="369" spans="2:13" ht="12.75">
      <c r="B369" s="2"/>
      <c r="C369" s="2"/>
      <c r="D369" s="2"/>
      <c r="E369" s="2"/>
      <c r="F369" s="2"/>
      <c r="G369" s="2"/>
      <c r="H369" s="2"/>
      <c r="I369" s="2"/>
      <c r="J369" s="2"/>
      <c r="K369" s="2"/>
      <c r="L369" s="2"/>
      <c r="M369" s="2"/>
    </row>
    <row r="370" spans="2:13" ht="12.75">
      <c r="B370" s="2"/>
      <c r="C370" s="2"/>
      <c r="D370" s="2"/>
      <c r="E370" s="2"/>
      <c r="F370" s="2"/>
      <c r="G370" s="2"/>
      <c r="H370" s="2"/>
      <c r="I370" s="2"/>
      <c r="J370" s="2"/>
      <c r="K370" s="2"/>
      <c r="L370" s="2"/>
      <c r="M370" s="2"/>
    </row>
    <row r="371" spans="2:13" ht="12.75">
      <c r="B371" s="2"/>
      <c r="C371" s="2"/>
      <c r="D371" s="2"/>
      <c r="E371" s="2"/>
      <c r="F371" s="2"/>
      <c r="G371" s="2"/>
      <c r="H371" s="2"/>
      <c r="I371" s="2"/>
      <c r="J371" s="2"/>
      <c r="K371" s="2"/>
      <c r="L371" s="2"/>
      <c r="M371" s="2"/>
    </row>
    <row r="372" spans="2:13" ht="12.75">
      <c r="B372" s="2"/>
      <c r="C372" s="2"/>
      <c r="D372" s="2"/>
      <c r="E372" s="2"/>
      <c r="F372" s="2"/>
      <c r="G372" s="2"/>
      <c r="H372" s="2"/>
      <c r="I372" s="2"/>
      <c r="J372" s="2"/>
      <c r="K372" s="2"/>
      <c r="L372" s="2"/>
      <c r="M372" s="2"/>
    </row>
    <row r="373" spans="2:13" ht="12.75">
      <c r="B373" s="2"/>
      <c r="C373" s="2"/>
      <c r="D373" s="2"/>
      <c r="E373" s="2"/>
      <c r="F373" s="2"/>
      <c r="G373" s="2"/>
      <c r="H373" s="2"/>
      <c r="I373" s="2"/>
      <c r="J373" s="2"/>
      <c r="K373" s="2"/>
      <c r="L373" s="2"/>
      <c r="M373" s="2"/>
    </row>
    <row r="374" spans="2:13" ht="12.75">
      <c r="B374" s="2"/>
      <c r="C374" s="2"/>
      <c r="D374" s="2"/>
      <c r="E374" s="2"/>
      <c r="F374" s="2"/>
      <c r="G374" s="2"/>
      <c r="H374" s="2"/>
      <c r="I374" s="2"/>
      <c r="J374" s="2"/>
      <c r="K374" s="2"/>
      <c r="L374" s="2"/>
      <c r="M374" s="2"/>
    </row>
    <row r="375" spans="2:13" ht="12.75">
      <c r="B375" s="2"/>
      <c r="C375" s="2"/>
      <c r="D375" s="2"/>
      <c r="E375" s="2"/>
      <c r="F375" s="2"/>
      <c r="G375" s="2"/>
      <c r="H375" s="2"/>
      <c r="I375" s="2"/>
      <c r="J375" s="2"/>
      <c r="K375" s="2"/>
      <c r="L375" s="2"/>
      <c r="M375" s="2"/>
    </row>
    <row r="376" spans="2:13" ht="12.75">
      <c r="B376" s="2"/>
      <c r="C376" s="2"/>
      <c r="D376" s="2"/>
      <c r="E376" s="2"/>
      <c r="F376" s="2"/>
      <c r="G376" s="2"/>
      <c r="H376" s="2"/>
      <c r="I376" s="2"/>
      <c r="J376" s="2"/>
      <c r="K376" s="2"/>
      <c r="L376" s="2"/>
      <c r="M376" s="2"/>
    </row>
    <row r="377" spans="2:13" ht="12.75">
      <c r="B377" s="2"/>
      <c r="C377" s="2"/>
      <c r="D377" s="2"/>
      <c r="E377" s="2"/>
      <c r="F377" s="2"/>
      <c r="G377" s="2"/>
      <c r="H377" s="2"/>
      <c r="I377" s="2"/>
      <c r="J377" s="2"/>
      <c r="K377" s="2"/>
      <c r="L377" s="2"/>
      <c r="M377" s="2"/>
    </row>
    <row r="378" spans="2:13" ht="12.75">
      <c r="B378" s="2"/>
      <c r="C378" s="2"/>
      <c r="D378" s="2"/>
      <c r="E378" s="2"/>
      <c r="F378" s="2"/>
      <c r="G378" s="2"/>
      <c r="H378" s="2"/>
      <c r="I378" s="2"/>
      <c r="J378" s="2"/>
      <c r="K378" s="2"/>
      <c r="L378" s="2"/>
      <c r="M378" s="2"/>
    </row>
    <row r="379" spans="2:13" ht="12.75">
      <c r="B379" s="2"/>
      <c r="C379" s="2"/>
      <c r="D379" s="2"/>
      <c r="E379" s="2"/>
      <c r="F379" s="2"/>
      <c r="G379" s="2"/>
      <c r="H379" s="2"/>
      <c r="I379" s="2"/>
      <c r="J379" s="2"/>
      <c r="K379" s="2"/>
      <c r="L379" s="2"/>
      <c r="M379" s="2"/>
    </row>
    <row r="380" spans="2:13" ht="12.75">
      <c r="B380" s="2"/>
      <c r="C380" s="2"/>
      <c r="D380" s="2"/>
      <c r="E380" s="2"/>
      <c r="F380" s="2"/>
      <c r="G380" s="2"/>
      <c r="H380" s="2"/>
      <c r="I380" s="2"/>
      <c r="J380" s="2"/>
      <c r="K380" s="2"/>
      <c r="L380" s="2"/>
      <c r="M380" s="2"/>
    </row>
    <row r="381" spans="2:13" ht="12.75">
      <c r="B381" s="2"/>
      <c r="C381" s="2"/>
      <c r="D381" s="2"/>
      <c r="E381" s="2"/>
      <c r="F381" s="2"/>
      <c r="G381" s="2"/>
      <c r="H381" s="2"/>
      <c r="I381" s="2"/>
      <c r="J381" s="2"/>
      <c r="K381" s="2"/>
      <c r="L381" s="2"/>
      <c r="M381" s="2"/>
    </row>
    <row r="382" spans="2:13" ht="12.75">
      <c r="B382" s="2"/>
      <c r="C382" s="2"/>
      <c r="D382" s="2"/>
      <c r="E382" s="2"/>
      <c r="F382" s="2"/>
      <c r="G382" s="2"/>
      <c r="H382" s="2"/>
      <c r="I382" s="2"/>
      <c r="J382" s="2"/>
      <c r="K382" s="2"/>
      <c r="L382" s="2"/>
      <c r="M382" s="2"/>
    </row>
    <row r="383" spans="2:13" ht="12.75">
      <c r="B383" s="2"/>
      <c r="C383" s="2"/>
      <c r="D383" s="2"/>
      <c r="E383" s="2"/>
      <c r="F383" s="2"/>
      <c r="G383" s="2"/>
      <c r="H383" s="2"/>
      <c r="I383" s="2"/>
      <c r="J383" s="2"/>
      <c r="K383" s="2"/>
      <c r="L383" s="2"/>
      <c r="M383" s="2"/>
    </row>
    <row r="384" spans="2:13" ht="12.75">
      <c r="B384" s="2"/>
      <c r="C384" s="2"/>
      <c r="D384" s="2"/>
      <c r="E384" s="2"/>
      <c r="F384" s="2"/>
      <c r="G384" s="2"/>
      <c r="H384" s="2"/>
      <c r="I384" s="2"/>
      <c r="J384" s="2"/>
      <c r="K384" s="2"/>
      <c r="L384" s="2"/>
      <c r="M384" s="2"/>
    </row>
    <row r="385" spans="2:13" ht="12.75">
      <c r="B385" s="2"/>
      <c r="C385" s="2"/>
      <c r="D385" s="2"/>
      <c r="E385" s="2"/>
      <c r="F385" s="2"/>
      <c r="G385" s="2"/>
      <c r="H385" s="2"/>
      <c r="I385" s="2"/>
      <c r="J385" s="2"/>
      <c r="K385" s="2"/>
      <c r="L385" s="2"/>
      <c r="M385" s="2"/>
    </row>
    <row r="386" spans="2:13" ht="12.75">
      <c r="B386" s="2"/>
      <c r="C386" s="2"/>
      <c r="D386" s="2"/>
      <c r="E386" s="2"/>
      <c r="F386" s="2"/>
      <c r="G386" s="2"/>
      <c r="H386" s="2"/>
      <c r="I386" s="2"/>
      <c r="J386" s="2"/>
      <c r="K386" s="2"/>
      <c r="L386" s="2"/>
      <c r="M386" s="2"/>
    </row>
    <row r="387" spans="2:13" ht="12.75">
      <c r="B387" s="2"/>
      <c r="C387" s="2"/>
      <c r="D387" s="2"/>
      <c r="E387" s="2"/>
      <c r="F387" s="2"/>
      <c r="G387" s="2"/>
      <c r="H387" s="2"/>
      <c r="I387" s="2"/>
      <c r="J387" s="2"/>
      <c r="K387" s="2"/>
      <c r="L387" s="2"/>
      <c r="M387" s="2"/>
    </row>
    <row r="388" spans="2:13" ht="12.75">
      <c r="B388" s="2"/>
      <c r="C388" s="2"/>
      <c r="D388" s="2"/>
      <c r="E388" s="2"/>
      <c r="F388" s="2"/>
      <c r="G388" s="2"/>
      <c r="H388" s="2"/>
      <c r="I388" s="2"/>
      <c r="J388" s="2"/>
      <c r="K388" s="2"/>
      <c r="L388" s="2"/>
      <c r="M388" s="2"/>
    </row>
    <row r="389" spans="2:13" ht="12.75">
      <c r="B389" s="2"/>
      <c r="C389" s="2"/>
      <c r="D389" s="2"/>
      <c r="E389" s="2"/>
      <c r="F389" s="2"/>
      <c r="G389" s="2"/>
      <c r="H389" s="2"/>
      <c r="I389" s="2"/>
      <c r="J389" s="2"/>
      <c r="K389" s="2"/>
      <c r="L389" s="2"/>
      <c r="M389" s="2"/>
    </row>
    <row r="390" spans="2:13" ht="12.75">
      <c r="B390" s="2"/>
      <c r="C390" s="2"/>
      <c r="D390" s="2"/>
      <c r="E390" s="2"/>
      <c r="F390" s="2"/>
      <c r="G390" s="2"/>
      <c r="H390" s="2"/>
      <c r="I390" s="2"/>
      <c r="J390" s="2"/>
      <c r="K390" s="2"/>
      <c r="L390" s="2"/>
      <c r="M390" s="2"/>
    </row>
    <row r="391" spans="2:13" ht="12.75">
      <c r="B391" s="2"/>
      <c r="C391" s="2"/>
      <c r="D391" s="2"/>
      <c r="E391" s="2"/>
      <c r="F391" s="2"/>
      <c r="G391" s="2"/>
      <c r="H391" s="2"/>
      <c r="I391" s="2"/>
      <c r="J391" s="2"/>
      <c r="K391" s="2"/>
      <c r="L391" s="2"/>
      <c r="M391" s="2"/>
    </row>
    <row r="392" spans="2:13" ht="12.75">
      <c r="B392" s="2"/>
      <c r="C392" s="2"/>
      <c r="D392" s="2"/>
      <c r="E392" s="2"/>
      <c r="F392" s="2"/>
      <c r="G392" s="2"/>
      <c r="H392" s="2"/>
      <c r="I392" s="2"/>
      <c r="J392" s="2"/>
      <c r="K392" s="2"/>
      <c r="L392" s="2"/>
      <c r="M392" s="2"/>
    </row>
    <row r="393" spans="2:13" ht="12.75">
      <c r="B393" s="2"/>
      <c r="C393" s="2"/>
      <c r="D393" s="2"/>
      <c r="E393" s="2"/>
      <c r="F393" s="2"/>
      <c r="G393" s="2"/>
      <c r="H393" s="2"/>
      <c r="I393" s="2"/>
      <c r="J393" s="2"/>
      <c r="K393" s="2"/>
      <c r="L393" s="2"/>
      <c r="M393" s="2"/>
    </row>
    <row r="394" spans="2:13" ht="12.75">
      <c r="B394" s="2"/>
      <c r="C394" s="2"/>
      <c r="D394" s="2"/>
      <c r="E394" s="2"/>
      <c r="F394" s="2"/>
      <c r="G394" s="2"/>
      <c r="H394" s="2"/>
      <c r="I394" s="2"/>
      <c r="J394" s="2"/>
      <c r="K394" s="2"/>
      <c r="L394" s="2"/>
      <c r="M394" s="2"/>
    </row>
    <row r="395" spans="2:13" ht="12.75">
      <c r="B395" s="2"/>
      <c r="C395" s="2"/>
      <c r="D395" s="2"/>
      <c r="E395" s="2"/>
      <c r="F395" s="2"/>
      <c r="G395" s="2"/>
      <c r="H395" s="2"/>
      <c r="I395" s="2"/>
      <c r="J395" s="2"/>
      <c r="K395" s="2"/>
      <c r="L395" s="2"/>
      <c r="M395" s="2"/>
    </row>
    <row r="396" spans="2:13" ht="12.75">
      <c r="B396" s="2"/>
      <c r="C396" s="2"/>
      <c r="D396" s="2"/>
      <c r="E396" s="2"/>
      <c r="F396" s="2"/>
      <c r="G396" s="2"/>
      <c r="H396" s="2"/>
      <c r="I396" s="2"/>
      <c r="J396" s="2"/>
      <c r="K396" s="2"/>
      <c r="L396" s="2"/>
      <c r="M396" s="2"/>
    </row>
    <row r="397" spans="2:13" ht="12.75">
      <c r="B397" s="2"/>
      <c r="C397" s="2"/>
      <c r="D397" s="2"/>
      <c r="E397" s="2"/>
      <c r="F397" s="2"/>
      <c r="G397" s="2"/>
      <c r="H397" s="2"/>
      <c r="I397" s="2"/>
      <c r="J397" s="2"/>
      <c r="K397" s="2"/>
      <c r="L397" s="2"/>
      <c r="M397" s="2"/>
    </row>
    <row r="398" spans="2:13" ht="12.75">
      <c r="B398" s="2"/>
      <c r="C398" s="2"/>
      <c r="D398" s="2"/>
      <c r="E398" s="2"/>
      <c r="F398" s="2"/>
      <c r="G398" s="2"/>
      <c r="H398" s="2"/>
      <c r="I398" s="2"/>
      <c r="J398" s="2"/>
      <c r="K398" s="2"/>
      <c r="L398" s="2"/>
      <c r="M398" s="2"/>
    </row>
    <row r="399" spans="2:13" ht="12.75">
      <c r="B399" s="2"/>
      <c r="C399" s="2"/>
      <c r="D399" s="2"/>
      <c r="E399" s="2"/>
      <c r="F399" s="2"/>
      <c r="G399" s="2"/>
      <c r="H399" s="2"/>
      <c r="I399" s="2"/>
      <c r="J399" s="2"/>
      <c r="K399" s="2"/>
      <c r="L399" s="2"/>
      <c r="M399" s="2"/>
    </row>
    <row r="400" spans="2:13" ht="12.75">
      <c r="B400" s="2"/>
      <c r="C400" s="2"/>
      <c r="D400" s="2"/>
      <c r="E400" s="2"/>
      <c r="F400" s="2"/>
      <c r="G400" s="2"/>
      <c r="H400" s="2"/>
      <c r="I400" s="2"/>
      <c r="J400" s="2"/>
      <c r="K400" s="2"/>
      <c r="L400" s="2"/>
      <c r="M400" s="2"/>
    </row>
    <row r="401" spans="2:13" ht="12.75">
      <c r="B401" s="2"/>
      <c r="C401" s="2"/>
      <c r="D401" s="2"/>
      <c r="E401" s="2"/>
      <c r="F401" s="2"/>
      <c r="G401" s="2"/>
      <c r="H401" s="2"/>
      <c r="I401" s="2"/>
      <c r="J401" s="2"/>
      <c r="K401" s="2"/>
      <c r="L401" s="2"/>
      <c r="M401" s="2"/>
    </row>
    <row r="402" spans="2:13" ht="12.75">
      <c r="B402" s="2"/>
      <c r="C402" s="2"/>
      <c r="D402" s="2"/>
      <c r="E402" s="2"/>
      <c r="F402" s="2"/>
      <c r="G402" s="2"/>
      <c r="H402" s="2"/>
      <c r="I402" s="2"/>
      <c r="J402" s="2"/>
      <c r="K402" s="2"/>
      <c r="L402" s="2"/>
      <c r="M402" s="2"/>
    </row>
    <row r="403" spans="2:13" ht="12.75">
      <c r="B403" s="2"/>
      <c r="C403" s="2"/>
      <c r="D403" s="2"/>
      <c r="E403" s="2"/>
      <c r="F403" s="2"/>
      <c r="G403" s="2"/>
      <c r="H403" s="2"/>
      <c r="I403" s="2"/>
      <c r="J403" s="2"/>
      <c r="K403" s="2"/>
      <c r="L403" s="2"/>
      <c r="M403" s="2"/>
    </row>
    <row r="404" spans="2:13" ht="12.75">
      <c r="B404" s="2"/>
      <c r="C404" s="2"/>
      <c r="D404" s="2"/>
      <c r="E404" s="2"/>
      <c r="F404" s="2"/>
      <c r="G404" s="2"/>
      <c r="H404" s="2"/>
      <c r="I404" s="2"/>
      <c r="J404" s="2"/>
      <c r="K404" s="2"/>
      <c r="L404" s="2"/>
      <c r="M404" s="2"/>
    </row>
    <row r="405" spans="2:13" ht="12.75">
      <c r="B405" s="2"/>
      <c r="C405" s="2"/>
      <c r="D405" s="2"/>
      <c r="E405" s="2"/>
      <c r="F405" s="2"/>
      <c r="G405" s="2"/>
      <c r="H405" s="2"/>
      <c r="I405" s="2"/>
      <c r="J405" s="2"/>
      <c r="K405" s="2"/>
      <c r="L405" s="2"/>
      <c r="M405" s="2"/>
    </row>
    <row r="406" spans="2:13" ht="12.75">
      <c r="B406" s="2"/>
      <c r="C406" s="2"/>
      <c r="D406" s="2"/>
      <c r="E406" s="2"/>
      <c r="F406" s="2"/>
      <c r="G406" s="2"/>
      <c r="H406" s="2"/>
      <c r="I406" s="2"/>
      <c r="J406" s="2"/>
      <c r="K406" s="2"/>
      <c r="L406" s="2"/>
      <c r="M406" s="2"/>
    </row>
    <row r="407" spans="2:13" ht="12.75">
      <c r="B407" s="2"/>
      <c r="C407" s="2"/>
      <c r="D407" s="2"/>
      <c r="E407" s="2"/>
      <c r="F407" s="2"/>
      <c r="G407" s="2"/>
      <c r="H407" s="2"/>
      <c r="I407" s="2"/>
      <c r="J407" s="2"/>
      <c r="K407" s="2"/>
      <c r="L407" s="2"/>
      <c r="M407" s="2"/>
    </row>
    <row r="408" spans="2:13" ht="12.75">
      <c r="B408" s="2"/>
      <c r="C408" s="2"/>
      <c r="D408" s="2"/>
      <c r="E408" s="2"/>
      <c r="F408" s="2"/>
      <c r="G408" s="2"/>
      <c r="H408" s="2"/>
      <c r="I408" s="2"/>
      <c r="J408" s="2"/>
      <c r="K408" s="2"/>
      <c r="L408" s="2"/>
      <c r="M408" s="2"/>
    </row>
    <row r="409" spans="2:13" ht="12.75">
      <c r="B409" s="2"/>
      <c r="C409" s="2"/>
      <c r="D409" s="2"/>
      <c r="E409" s="2"/>
      <c r="F409" s="2"/>
      <c r="G409" s="2"/>
      <c r="H409" s="2"/>
      <c r="I409" s="2"/>
      <c r="J409" s="2"/>
      <c r="K409" s="2"/>
      <c r="L409" s="2"/>
      <c r="M409" s="2"/>
    </row>
    <row r="410" spans="2:13" ht="12.75">
      <c r="B410" s="2"/>
      <c r="C410" s="2"/>
      <c r="D410" s="2"/>
      <c r="E410" s="2"/>
      <c r="F410" s="2"/>
      <c r="G410" s="2"/>
      <c r="H410" s="2"/>
      <c r="I410" s="2"/>
      <c r="J410" s="2"/>
      <c r="K410" s="2"/>
      <c r="L410" s="2"/>
      <c r="M410" s="2"/>
    </row>
    <row r="411" spans="2:13" ht="12.75">
      <c r="B411" s="2"/>
      <c r="C411" s="2"/>
      <c r="D411" s="2"/>
      <c r="E411" s="2"/>
      <c r="F411" s="2"/>
      <c r="G411" s="2"/>
      <c r="H411" s="2"/>
      <c r="I411" s="2"/>
      <c r="J411" s="2"/>
      <c r="K411" s="2"/>
      <c r="L411" s="2"/>
      <c r="M411" s="2"/>
    </row>
    <row r="412" spans="2:13" ht="12.75">
      <c r="B412" s="2"/>
      <c r="C412" s="2"/>
      <c r="D412" s="2"/>
      <c r="E412" s="2"/>
      <c r="F412" s="2"/>
      <c r="G412" s="2"/>
      <c r="H412" s="2"/>
      <c r="I412" s="2"/>
      <c r="J412" s="2"/>
      <c r="K412" s="2"/>
      <c r="L412" s="2"/>
      <c r="M412" s="2"/>
    </row>
    <row r="413" spans="2:13" ht="12.75">
      <c r="B413" s="2"/>
      <c r="C413" s="2"/>
      <c r="D413" s="2"/>
      <c r="E413" s="2"/>
      <c r="F413" s="2"/>
      <c r="G413" s="2"/>
      <c r="H413" s="2"/>
      <c r="I413" s="2"/>
      <c r="J413" s="2"/>
      <c r="K413" s="2"/>
      <c r="L413" s="2"/>
      <c r="M413" s="2"/>
    </row>
    <row r="414" spans="2:13" ht="12.75">
      <c r="B414" s="2"/>
      <c r="C414" s="2"/>
      <c r="D414" s="2"/>
      <c r="E414" s="2"/>
      <c r="F414" s="2"/>
      <c r="G414" s="2"/>
      <c r="H414" s="2"/>
      <c r="I414" s="2"/>
      <c r="J414" s="2"/>
      <c r="K414" s="2"/>
      <c r="L414" s="2"/>
      <c r="M414" s="2"/>
    </row>
    <row r="415" spans="2:13" ht="12.75">
      <c r="B415" s="2"/>
      <c r="C415" s="2"/>
      <c r="D415" s="2"/>
      <c r="E415" s="2"/>
      <c r="F415" s="2"/>
      <c r="G415" s="2"/>
      <c r="H415" s="2"/>
      <c r="I415" s="2"/>
      <c r="J415" s="2"/>
      <c r="K415" s="2"/>
      <c r="L415" s="2"/>
      <c r="M415" s="2"/>
    </row>
    <row r="416" spans="2:13" ht="12.75">
      <c r="B416" s="2"/>
      <c r="C416" s="2"/>
      <c r="D416" s="2"/>
      <c r="E416" s="2"/>
      <c r="F416" s="2"/>
      <c r="G416" s="2"/>
      <c r="H416" s="2"/>
      <c r="I416" s="2"/>
      <c r="J416" s="2"/>
      <c r="K416" s="2"/>
      <c r="L416" s="2"/>
      <c r="M416" s="2"/>
    </row>
    <row r="417" spans="2:13" ht="12.75">
      <c r="B417" s="2"/>
      <c r="C417" s="2"/>
      <c r="D417" s="2"/>
      <c r="E417" s="2"/>
      <c r="F417" s="2"/>
      <c r="G417" s="2"/>
      <c r="H417" s="2"/>
      <c r="I417" s="2"/>
      <c r="J417" s="2"/>
      <c r="K417" s="2"/>
      <c r="L417" s="2"/>
      <c r="M417" s="2"/>
    </row>
    <row r="418" spans="2:13" ht="12.75">
      <c r="B418" s="2"/>
      <c r="C418" s="2"/>
      <c r="D418" s="2"/>
      <c r="E418" s="2"/>
      <c r="F418" s="2"/>
      <c r="G418" s="2"/>
      <c r="H418" s="2"/>
      <c r="I418" s="2"/>
      <c r="J418" s="2"/>
      <c r="K418" s="2"/>
      <c r="L418" s="2"/>
      <c r="M418" s="2"/>
    </row>
    <row r="419" spans="2:13" ht="12.75">
      <c r="B419" s="2"/>
      <c r="C419" s="2"/>
      <c r="D419" s="2"/>
      <c r="E419" s="2"/>
      <c r="F419" s="2"/>
      <c r="G419" s="2"/>
      <c r="H419" s="2"/>
      <c r="I419" s="2"/>
      <c r="J419" s="2"/>
      <c r="K419" s="2"/>
      <c r="L419" s="2"/>
      <c r="M419" s="2"/>
    </row>
    <row r="420" spans="2:13" ht="12.75">
      <c r="B420" s="2"/>
      <c r="C420" s="2"/>
      <c r="D420" s="2"/>
      <c r="E420" s="2"/>
      <c r="F420" s="2"/>
      <c r="G420" s="2"/>
      <c r="H420" s="2"/>
      <c r="I420" s="2"/>
      <c r="J420" s="2"/>
      <c r="K420" s="2"/>
      <c r="L420" s="2"/>
      <c r="M420" s="2"/>
    </row>
    <row r="421" spans="2:13" ht="12.75">
      <c r="B421" s="2"/>
      <c r="C421" s="2"/>
      <c r="D421" s="2"/>
      <c r="E421" s="2"/>
      <c r="F421" s="2"/>
      <c r="G421" s="2"/>
      <c r="H421" s="2"/>
      <c r="I421" s="2"/>
      <c r="J421" s="2"/>
      <c r="K421" s="2"/>
      <c r="L421" s="2"/>
      <c r="M421" s="2"/>
    </row>
    <row r="422" spans="2:13" ht="12.75">
      <c r="B422" s="2"/>
      <c r="C422" s="2"/>
      <c r="D422" s="2"/>
      <c r="E422" s="2"/>
      <c r="F422" s="2"/>
      <c r="G422" s="2"/>
      <c r="H422" s="2"/>
      <c r="I422" s="2"/>
      <c r="J422" s="2"/>
      <c r="K422" s="2"/>
      <c r="L422" s="2"/>
      <c r="M422" s="2"/>
    </row>
    <row r="423" spans="2:13" ht="12.75">
      <c r="B423" s="2"/>
      <c r="C423" s="2"/>
      <c r="D423" s="2"/>
      <c r="E423" s="2"/>
      <c r="F423" s="2"/>
      <c r="G423" s="2"/>
      <c r="H423" s="2"/>
      <c r="I423" s="2"/>
      <c r="J423" s="2"/>
      <c r="K423" s="2"/>
      <c r="L423" s="2"/>
      <c r="M423" s="2"/>
    </row>
    <row r="424" spans="2:13" ht="12.75">
      <c r="B424" s="2"/>
      <c r="C424" s="2"/>
      <c r="D424" s="2"/>
      <c r="E424" s="2"/>
      <c r="F424" s="2"/>
      <c r="G424" s="2"/>
      <c r="H424" s="2"/>
      <c r="I424" s="2"/>
      <c r="J424" s="2"/>
      <c r="K424" s="2"/>
      <c r="L424" s="2"/>
      <c r="M424" s="2"/>
    </row>
    <row r="425" spans="2:13" ht="12.75">
      <c r="B425" s="2"/>
      <c r="C425" s="2"/>
      <c r="D425" s="2"/>
      <c r="E425" s="2"/>
      <c r="F425" s="2"/>
      <c r="G425" s="2"/>
      <c r="H425" s="2"/>
      <c r="I425" s="2"/>
      <c r="J425" s="2"/>
      <c r="K425" s="2"/>
      <c r="L425" s="2"/>
      <c r="M425" s="2"/>
    </row>
    <row r="426" spans="2:13" ht="12.75">
      <c r="B426" s="2"/>
      <c r="C426" s="2"/>
      <c r="D426" s="2"/>
      <c r="E426" s="2"/>
      <c r="F426" s="2"/>
      <c r="G426" s="2"/>
      <c r="H426" s="2"/>
      <c r="I426" s="2"/>
      <c r="J426" s="2"/>
      <c r="K426" s="2"/>
      <c r="L426" s="2"/>
      <c r="M426" s="2"/>
    </row>
    <row r="427" spans="2:13" ht="12.75">
      <c r="B427" s="2"/>
      <c r="C427" s="2"/>
      <c r="D427" s="2"/>
      <c r="E427" s="2"/>
      <c r="F427" s="2"/>
      <c r="G427" s="2"/>
      <c r="H427" s="2"/>
      <c r="I427" s="2"/>
      <c r="J427" s="2"/>
      <c r="K427" s="2"/>
      <c r="L427" s="2"/>
      <c r="M427" s="2"/>
    </row>
    <row r="428" spans="2:13" ht="12.75">
      <c r="B428" s="2"/>
      <c r="C428" s="2"/>
      <c r="D428" s="2"/>
      <c r="E428" s="2"/>
      <c r="F428" s="2"/>
      <c r="G428" s="2"/>
      <c r="H428" s="2"/>
      <c r="I428" s="2"/>
      <c r="J428" s="2"/>
      <c r="K428" s="2"/>
      <c r="L428" s="2"/>
      <c r="M428" s="2"/>
    </row>
  </sheetData>
  <sheetProtection password="CCA0" sheet="1"/>
  <mergeCells count="6">
    <mergeCell ref="B28:B34"/>
    <mergeCell ref="B4:B27"/>
    <mergeCell ref="J2:M3"/>
    <mergeCell ref="J4:K4"/>
    <mergeCell ref="L4:M4"/>
    <mergeCell ref="D4:I4"/>
  </mergeCells>
  <printOptions horizontalCentered="1"/>
  <pageMargins left="0.7" right="0.7" top="0.75" bottom="0.75" header="0.3" footer="0.3"/>
  <pageSetup firstPageNumber="1" useFirstPageNumber="1" fitToHeight="1" fitToWidth="1" horizontalDpi="600" verticalDpi="600" orientation="portrait" scale="85" r:id="rId1"/>
  <headerFooter>
    <oddFooter>&amp;L&amp;"Arial,Bold"&amp;D&amp;R&amp;"Arial,Bold"&amp;A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AG48"/>
  <sheetViews>
    <sheetView workbookViewId="0" topLeftCell="A1">
      <selection activeCell="G17" sqref="G17:H17"/>
    </sheetView>
  </sheetViews>
  <sheetFormatPr defaultColWidth="9.140625" defaultRowHeight="12.75"/>
  <cols>
    <col min="1" max="2" width="4.00390625" style="0" customWidth="1"/>
    <col min="3" max="3" width="11.140625" style="0" customWidth="1"/>
    <col min="4" max="4" width="11.7109375" style="0" customWidth="1"/>
    <col min="5" max="5" width="12.00390625" style="0" customWidth="1"/>
    <col min="6" max="6" width="12.28125" style="0" customWidth="1"/>
    <col min="7" max="7" width="11.8515625" style="0" customWidth="1"/>
    <col min="8" max="8" width="12.7109375" style="0" customWidth="1"/>
    <col min="9" max="10" width="10.28125" style="0" customWidth="1"/>
    <col min="11" max="11" width="14.28125" style="0" customWidth="1"/>
    <col min="12" max="12" width="12.00390625" style="0" customWidth="1"/>
    <col min="13" max="13" width="6.57421875" style="0" customWidth="1"/>
    <col min="26" max="26" width="5.57421875" style="0" customWidth="1"/>
    <col min="27" max="27" width="12.421875" style="0" customWidth="1"/>
    <col min="28" max="28" width="20.7109375" style="0" customWidth="1"/>
    <col min="29" max="29" width="10.28125" style="0" customWidth="1"/>
    <col min="30" max="30" width="12.140625" style="0" customWidth="1"/>
  </cols>
  <sheetData>
    <row r="1" ht="13.5" thickBot="1"/>
    <row r="2" spans="2:13" ht="20.25" customHeight="1" thickBot="1">
      <c r="B2" s="53"/>
      <c r="C2" s="54"/>
      <c r="D2" s="54"/>
      <c r="E2" s="54"/>
      <c r="F2" s="279" t="s">
        <v>41</v>
      </c>
      <c r="G2" s="280"/>
      <c r="H2" s="280"/>
      <c r="I2" s="281"/>
      <c r="J2" s="54"/>
      <c r="K2" s="54"/>
      <c r="L2" s="54"/>
      <c r="M2" s="55"/>
    </row>
    <row r="3" spans="2:13" ht="32.25" customHeight="1" thickBot="1">
      <c r="B3" s="56"/>
      <c r="C3" s="2"/>
      <c r="D3" s="2"/>
      <c r="E3" s="106"/>
      <c r="F3" s="284" t="s">
        <v>14</v>
      </c>
      <c r="G3" s="285"/>
      <c r="H3" s="285"/>
      <c r="I3" s="286"/>
      <c r="J3" s="264" t="s">
        <v>160</v>
      </c>
      <c r="K3" s="265"/>
      <c r="L3" s="265"/>
      <c r="M3" s="266"/>
    </row>
    <row r="4" spans="2:13" ht="12.75">
      <c r="B4" s="56"/>
      <c r="C4" s="2"/>
      <c r="D4" s="2"/>
      <c r="E4" s="2"/>
      <c r="F4" s="2"/>
      <c r="G4" s="2"/>
      <c r="H4" s="2"/>
      <c r="I4" s="2"/>
      <c r="J4" s="2"/>
      <c r="K4" s="2"/>
      <c r="L4" s="2"/>
      <c r="M4" s="57"/>
    </row>
    <row r="5" spans="2:13" ht="12.75">
      <c r="B5" s="236"/>
      <c r="C5" s="2"/>
      <c r="D5" s="2"/>
      <c r="E5" s="2"/>
      <c r="F5" s="2"/>
      <c r="G5" s="269" t="s">
        <v>43</v>
      </c>
      <c r="H5" s="270"/>
      <c r="I5" s="269" t="s">
        <v>44</v>
      </c>
      <c r="J5" s="270"/>
      <c r="K5" s="269" t="s">
        <v>45</v>
      </c>
      <c r="L5" s="270"/>
      <c r="M5" s="57"/>
    </row>
    <row r="6" spans="2:13" ht="12.75">
      <c r="B6" s="60" t="s">
        <v>12</v>
      </c>
      <c r="C6" s="294" t="s">
        <v>42</v>
      </c>
      <c r="D6" s="295"/>
      <c r="E6" s="271"/>
      <c r="F6" s="272"/>
      <c r="G6" s="271"/>
      <c r="H6" s="272"/>
      <c r="I6" s="271"/>
      <c r="J6" s="272"/>
      <c r="K6" s="271"/>
      <c r="L6" s="272"/>
      <c r="M6" s="57"/>
    </row>
    <row r="7" spans="2:13" ht="12.75">
      <c r="B7" s="59"/>
      <c r="C7" s="273" t="s">
        <v>3</v>
      </c>
      <c r="D7" s="262"/>
      <c r="E7" s="262"/>
      <c r="F7" s="262"/>
      <c r="G7" s="262"/>
      <c r="H7" s="263"/>
      <c r="I7" s="283" t="s">
        <v>60</v>
      </c>
      <c r="J7" s="259"/>
      <c r="K7" s="283" t="s">
        <v>58</v>
      </c>
      <c r="L7" s="259"/>
      <c r="M7" s="57"/>
    </row>
    <row r="8" spans="2:13" ht="12.75">
      <c r="B8" s="60"/>
      <c r="C8" s="148" t="s">
        <v>0</v>
      </c>
      <c r="D8" s="149" t="s">
        <v>6</v>
      </c>
      <c r="E8" s="149" t="s">
        <v>7</v>
      </c>
      <c r="F8" s="149" t="s">
        <v>10</v>
      </c>
      <c r="G8" s="149" t="s">
        <v>8</v>
      </c>
      <c r="H8" s="149" t="s">
        <v>9</v>
      </c>
      <c r="I8" s="7" t="s">
        <v>4</v>
      </c>
      <c r="J8" s="7" t="s">
        <v>5</v>
      </c>
      <c r="K8" s="8" t="s">
        <v>4</v>
      </c>
      <c r="L8" s="9" t="s">
        <v>5</v>
      </c>
      <c r="M8" s="57"/>
    </row>
    <row r="9" spans="2:13" ht="12.75">
      <c r="B9" s="58" t="s">
        <v>13</v>
      </c>
      <c r="C9" s="15"/>
      <c r="D9" s="10">
        <f>(C9*42)</f>
        <v>0</v>
      </c>
      <c r="E9" s="10">
        <f>(D9*0.8326738)</f>
        <v>0</v>
      </c>
      <c r="F9" s="11">
        <f>(D9*0.1336806)</f>
        <v>0</v>
      </c>
      <c r="G9" s="11">
        <f>D9*0.004951132</f>
        <v>0</v>
      </c>
      <c r="H9" s="11">
        <f>(D9*0.003785912)</f>
        <v>0</v>
      </c>
      <c r="I9" s="26"/>
      <c r="J9" s="102"/>
      <c r="K9" s="26"/>
      <c r="L9" s="27"/>
      <c r="M9" s="57"/>
    </row>
    <row r="10" spans="2:13" ht="12.75">
      <c r="B10" s="61"/>
      <c r="C10" s="91" t="s">
        <v>59</v>
      </c>
      <c r="D10" s="287" t="s">
        <v>55</v>
      </c>
      <c r="E10" s="288"/>
      <c r="F10" s="73">
        <f>(F9*1.1)</f>
        <v>0</v>
      </c>
      <c r="G10" s="87"/>
      <c r="H10" s="74">
        <f>(H9*1.1)</f>
        <v>0</v>
      </c>
      <c r="I10" s="5"/>
      <c r="J10" s="5"/>
      <c r="K10" s="5"/>
      <c r="L10" s="5"/>
      <c r="M10" s="57"/>
    </row>
    <row r="11" spans="2:13" ht="5.25" customHeight="1">
      <c r="B11" s="61"/>
      <c r="C11" s="2"/>
      <c r="D11" s="62"/>
      <c r="E11" s="62"/>
      <c r="F11" s="62"/>
      <c r="G11" s="62"/>
      <c r="H11" s="62"/>
      <c r="I11" s="62"/>
      <c r="J11" s="62"/>
      <c r="K11" s="62"/>
      <c r="L11" s="2"/>
      <c r="M11" s="57"/>
    </row>
    <row r="12" spans="2:13" ht="12.75">
      <c r="B12" s="61"/>
      <c r="C12" s="391" t="s">
        <v>166</v>
      </c>
      <c r="D12" s="274"/>
      <c r="E12" s="278" t="s">
        <v>63</v>
      </c>
      <c r="F12" s="278"/>
      <c r="G12" s="278"/>
      <c r="H12" s="166" t="e">
        <f>(L36)</f>
        <v>#DIV/0!</v>
      </c>
      <c r="I12" s="25" t="s">
        <v>4</v>
      </c>
      <c r="J12" s="62"/>
      <c r="K12" s="62"/>
      <c r="L12" s="391" t="s">
        <v>166</v>
      </c>
      <c r="M12" s="302"/>
    </row>
    <row r="13" spans="2:13" ht="12.75">
      <c r="B13" s="61"/>
      <c r="C13" s="35"/>
      <c r="D13" s="62"/>
      <c r="E13" s="278"/>
      <c r="F13" s="278"/>
      <c r="G13" s="278"/>
      <c r="H13" s="95" t="e">
        <f>(L37)</f>
        <v>#DIV/0!</v>
      </c>
      <c r="I13" s="25" t="s">
        <v>5</v>
      </c>
      <c r="J13" s="62"/>
      <c r="K13" s="144"/>
      <c r="L13" s="2"/>
      <c r="M13" s="57"/>
    </row>
    <row r="14" spans="2:13" ht="12.75">
      <c r="B14" s="61"/>
      <c r="C14" s="35"/>
      <c r="D14" s="62"/>
      <c r="E14" s="268" t="s">
        <v>22</v>
      </c>
      <c r="F14" s="268"/>
      <c r="G14" s="268"/>
      <c r="H14" s="62"/>
      <c r="I14" s="62"/>
      <c r="J14" s="62"/>
      <c r="K14" s="144"/>
      <c r="L14" s="2"/>
      <c r="M14" s="57"/>
    </row>
    <row r="15" spans="2:13" ht="12.75">
      <c r="B15" s="61"/>
      <c r="C15" s="35"/>
      <c r="D15" s="62"/>
      <c r="E15" s="62"/>
      <c r="F15" s="62"/>
      <c r="G15" s="62"/>
      <c r="H15" s="62"/>
      <c r="I15" s="62"/>
      <c r="J15" s="62"/>
      <c r="K15" s="144"/>
      <c r="L15" s="2"/>
      <c r="M15" s="57"/>
    </row>
    <row r="16" spans="2:13" ht="12.75">
      <c r="B16" s="61"/>
      <c r="C16" s="35"/>
      <c r="D16" s="62"/>
      <c r="E16" s="62"/>
      <c r="F16" s="62"/>
      <c r="G16" s="62"/>
      <c r="H16" s="62"/>
      <c r="I16" s="62"/>
      <c r="J16" s="62"/>
      <c r="K16" s="144"/>
      <c r="L16" s="2"/>
      <c r="M16" s="57"/>
    </row>
    <row r="17" spans="2:13" ht="12.75">
      <c r="B17" s="61"/>
      <c r="C17" s="35"/>
      <c r="D17" s="62"/>
      <c r="E17" s="275" t="s">
        <v>18</v>
      </c>
      <c r="F17" s="276"/>
      <c r="G17" s="277">
        <f>(I9)</f>
        <v>0</v>
      </c>
      <c r="H17" s="270"/>
      <c r="I17" s="62" t="s">
        <v>4</v>
      </c>
      <c r="J17" s="62"/>
      <c r="K17" s="144"/>
      <c r="L17" s="2"/>
      <c r="M17" s="57"/>
    </row>
    <row r="18" spans="2:13" ht="12.75">
      <c r="B18" s="61"/>
      <c r="C18" s="35"/>
      <c r="D18" s="62"/>
      <c r="E18" s="62"/>
      <c r="F18" s="62"/>
      <c r="G18" s="62"/>
      <c r="H18" s="62"/>
      <c r="I18" s="62"/>
      <c r="J18" s="62"/>
      <c r="K18" s="144"/>
      <c r="L18" s="2"/>
      <c r="M18" s="57"/>
    </row>
    <row r="19" spans="2:13" ht="12.75">
      <c r="B19" s="61"/>
      <c r="C19" s="35"/>
      <c r="D19" s="62"/>
      <c r="E19" s="62"/>
      <c r="F19" s="62"/>
      <c r="G19" s="101"/>
      <c r="H19" s="101"/>
      <c r="I19" s="62"/>
      <c r="J19" s="62" t="s">
        <v>17</v>
      </c>
      <c r="K19" s="144"/>
      <c r="L19" s="2"/>
      <c r="M19" s="57"/>
    </row>
    <row r="20" spans="2:13" ht="12.75">
      <c r="B20" s="61"/>
      <c r="C20" s="35"/>
      <c r="D20" s="62"/>
      <c r="E20" s="275" t="s">
        <v>18</v>
      </c>
      <c r="F20" s="276"/>
      <c r="G20" s="292">
        <f>(J9)</f>
        <v>0</v>
      </c>
      <c r="H20" s="293"/>
      <c r="I20" s="62" t="s">
        <v>5</v>
      </c>
      <c r="J20" s="62"/>
      <c r="K20" s="144"/>
      <c r="L20" s="289" t="s">
        <v>158</v>
      </c>
      <c r="M20" s="57"/>
    </row>
    <row r="21" spans="2:13" ht="12.75">
      <c r="B21" s="61"/>
      <c r="C21" s="35"/>
      <c r="D21" s="62"/>
      <c r="E21" s="62"/>
      <c r="F21" s="62"/>
      <c r="G21" s="62"/>
      <c r="H21" s="62"/>
      <c r="I21" s="62"/>
      <c r="J21" s="62"/>
      <c r="K21" s="144"/>
      <c r="L21" s="290"/>
      <c r="M21" s="57"/>
    </row>
    <row r="22" spans="2:13" ht="12.75">
      <c r="B22" s="61"/>
      <c r="C22" s="35"/>
      <c r="D22" s="62"/>
      <c r="E22" s="62"/>
      <c r="F22" s="62"/>
      <c r="G22" s="20"/>
      <c r="H22" s="21"/>
      <c r="I22" s="62"/>
      <c r="J22" s="62"/>
      <c r="K22" s="144"/>
      <c r="L22" s="291"/>
      <c r="M22" s="57"/>
    </row>
    <row r="23" spans="2:13" ht="12.75">
      <c r="B23" s="61"/>
      <c r="C23" s="35"/>
      <c r="D23" s="62"/>
      <c r="E23" s="268" t="s">
        <v>50</v>
      </c>
      <c r="F23" s="282"/>
      <c r="G23" s="22"/>
      <c r="H23" s="23"/>
      <c r="I23" s="267" t="s">
        <v>50</v>
      </c>
      <c r="J23" s="268"/>
      <c r="K23" s="183" t="s">
        <v>56</v>
      </c>
      <c r="L23" s="131" t="s">
        <v>21</v>
      </c>
      <c r="M23" s="57"/>
    </row>
    <row r="24" spans="2:13" ht="12.75">
      <c r="B24" s="61"/>
      <c r="C24" s="35"/>
      <c r="D24" s="62"/>
      <c r="E24" s="62"/>
      <c r="F24" s="62"/>
      <c r="G24" s="22"/>
      <c r="H24" s="23"/>
      <c r="I24" s="62"/>
      <c r="J24" s="62"/>
      <c r="K24" s="144"/>
      <c r="L24" s="181">
        <f>('#5 Dike Pad Detail'!N19)</f>
        <v>0</v>
      </c>
      <c r="M24" s="63" t="s">
        <v>4</v>
      </c>
    </row>
    <row r="25" spans="2:13" ht="12.75">
      <c r="B25" s="61"/>
      <c r="C25" s="35"/>
      <c r="D25" s="2"/>
      <c r="E25" s="2"/>
      <c r="F25" s="2"/>
      <c r="G25" s="16"/>
      <c r="H25" s="17"/>
      <c r="I25" s="2"/>
      <c r="J25" s="2"/>
      <c r="K25" s="35"/>
      <c r="L25" s="182">
        <f>('#5 Dike Pad Detail'!N20)</f>
        <v>0</v>
      </c>
      <c r="M25" s="63" t="s">
        <v>5</v>
      </c>
    </row>
    <row r="26" spans="2:13" ht="12.75">
      <c r="B26" s="61"/>
      <c r="C26" s="35"/>
      <c r="D26" s="2"/>
      <c r="E26" s="2"/>
      <c r="F26" s="2"/>
      <c r="G26" s="16"/>
      <c r="H26" s="17"/>
      <c r="I26" s="2"/>
      <c r="J26" s="2"/>
      <c r="K26" s="35"/>
      <c r="L26" s="2"/>
      <c r="M26" s="57"/>
    </row>
    <row r="27" spans="2:13" ht="12.75">
      <c r="B27" s="61"/>
      <c r="C27" s="35"/>
      <c r="D27" s="2"/>
      <c r="E27" s="2"/>
      <c r="F27" s="2"/>
      <c r="G27" s="16"/>
      <c r="H27" s="17"/>
      <c r="I27" s="2"/>
      <c r="J27" s="2"/>
      <c r="K27" s="35"/>
      <c r="L27" s="2"/>
      <c r="M27" s="57"/>
    </row>
    <row r="28" spans="2:13" ht="13.5" thickBot="1">
      <c r="B28" s="61"/>
      <c r="C28" s="35"/>
      <c r="D28" s="2"/>
      <c r="E28" s="2"/>
      <c r="F28" s="2"/>
      <c r="G28" s="18"/>
      <c r="H28" s="19"/>
      <c r="I28" s="2"/>
      <c r="J28" s="2"/>
      <c r="K28" s="35"/>
      <c r="L28" s="2"/>
      <c r="M28" s="57"/>
    </row>
    <row r="29" spans="2:33" ht="13.5" thickTop="1">
      <c r="B29" s="61"/>
      <c r="C29" s="2"/>
      <c r="D29" s="2"/>
      <c r="E29" s="2"/>
      <c r="F29" s="2"/>
      <c r="G29" s="2"/>
      <c r="H29" s="2"/>
      <c r="I29" s="2"/>
      <c r="J29" s="2"/>
      <c r="K29" s="2"/>
      <c r="L29" s="2"/>
      <c r="M29" s="57"/>
      <c r="Y29" s="2"/>
      <c r="Z29" s="2"/>
      <c r="AA29" s="2"/>
      <c r="AB29" s="2"/>
      <c r="AC29" s="2"/>
      <c r="AD29" s="2"/>
      <c r="AE29" s="2"/>
      <c r="AF29" s="2"/>
      <c r="AG29" s="2"/>
    </row>
    <row r="30" spans="2:33" ht="12.75">
      <c r="B30" s="61"/>
      <c r="C30" s="92"/>
      <c r="D30" s="68" t="s">
        <v>161</v>
      </c>
      <c r="E30" s="289" t="s">
        <v>159</v>
      </c>
      <c r="F30" s="2"/>
      <c r="G30" s="268" t="s">
        <v>20</v>
      </c>
      <c r="H30" s="268"/>
      <c r="I30" s="92"/>
      <c r="J30" s="68" t="s">
        <v>19</v>
      </c>
      <c r="K30" s="289" t="s">
        <v>159</v>
      </c>
      <c r="L30" s="2"/>
      <c r="M30" s="57"/>
      <c r="Y30" s="2"/>
      <c r="Z30" s="2"/>
      <c r="AA30" s="2"/>
      <c r="AB30" s="2"/>
      <c r="AC30" s="2"/>
      <c r="AD30" s="2"/>
      <c r="AE30" s="2"/>
      <c r="AF30" s="2"/>
      <c r="AG30" s="2"/>
    </row>
    <row r="31" spans="2:33" ht="12.75">
      <c r="B31" s="61"/>
      <c r="C31" s="46" t="s">
        <v>4</v>
      </c>
      <c r="D31" s="93">
        <f>'#5 Dike Pad Detail'!G62</f>
        <v>0</v>
      </c>
      <c r="E31" s="290"/>
      <c r="F31" s="2"/>
      <c r="G31" s="24">
        <f>(G17+2*D31+D37)</f>
        <v>0</v>
      </c>
      <c r="H31" s="40" t="s">
        <v>4</v>
      </c>
      <c r="I31" s="46" t="s">
        <v>4</v>
      </c>
      <c r="J31" s="216">
        <f>'#5 Dike Pad Detail'!M62</f>
        <v>0</v>
      </c>
      <c r="K31" s="290"/>
      <c r="L31" s="2"/>
      <c r="M31" s="57"/>
      <c r="Y31" s="2"/>
      <c r="Z31" s="2"/>
      <c r="AA31" s="2"/>
      <c r="AB31" s="2"/>
      <c r="AC31" s="2"/>
      <c r="AD31" s="2"/>
      <c r="AE31" s="2"/>
      <c r="AF31" s="2"/>
      <c r="AG31" s="2"/>
    </row>
    <row r="32" spans="2:33" ht="12.75">
      <c r="B32" s="61"/>
      <c r="C32" s="46" t="s">
        <v>5</v>
      </c>
      <c r="D32" s="94">
        <f>'#5 Dike Pad Detail'!G63</f>
        <v>0</v>
      </c>
      <c r="E32" s="291"/>
      <c r="F32" s="2"/>
      <c r="G32" s="88">
        <f>(G20+2*D32+D38)</f>
        <v>0</v>
      </c>
      <c r="H32" s="40" t="s">
        <v>5</v>
      </c>
      <c r="I32" s="46" t="s">
        <v>5</v>
      </c>
      <c r="J32" s="217">
        <f>'#5 Dike Pad Detail'!M63</f>
        <v>0</v>
      </c>
      <c r="K32" s="291"/>
      <c r="L32" s="274"/>
      <c r="M32" s="302"/>
      <c r="Y32" s="2"/>
      <c r="Z32" s="2"/>
      <c r="AA32" s="2"/>
      <c r="AB32" s="2"/>
      <c r="AC32" s="2"/>
      <c r="AD32" s="2"/>
      <c r="AE32" s="2"/>
      <c r="AF32" s="2"/>
      <c r="AG32" s="2"/>
    </row>
    <row r="33" spans="2:33" ht="12.75">
      <c r="B33" s="61"/>
      <c r="C33" s="2"/>
      <c r="D33" s="2"/>
      <c r="E33" s="2"/>
      <c r="F33" s="2"/>
      <c r="G33" s="2"/>
      <c r="H33" s="2"/>
      <c r="I33" s="2"/>
      <c r="J33" s="2"/>
      <c r="K33" s="2"/>
      <c r="L33" s="2"/>
      <c r="M33" s="57"/>
      <c r="Y33" s="2"/>
      <c r="Z33" s="218"/>
      <c r="AA33" s="218"/>
      <c r="AB33" s="218"/>
      <c r="AC33" s="218"/>
      <c r="AD33" s="218"/>
      <c r="AE33" s="218"/>
      <c r="AF33" s="218"/>
      <c r="AG33" s="218"/>
    </row>
    <row r="34" spans="2:33" ht="13.5" thickBot="1">
      <c r="B34" s="61"/>
      <c r="C34" s="2"/>
      <c r="D34" s="2"/>
      <c r="E34" s="2"/>
      <c r="F34" s="2"/>
      <c r="G34" s="185" t="s">
        <v>54</v>
      </c>
      <c r="H34" s="2"/>
      <c r="I34" s="311" t="s">
        <v>64</v>
      </c>
      <c r="J34" s="312"/>
      <c r="K34" s="312"/>
      <c r="L34" s="313"/>
      <c r="M34" s="57"/>
      <c r="Y34" s="2"/>
      <c r="Z34" s="218"/>
      <c r="AA34" s="309"/>
      <c r="AB34" s="309"/>
      <c r="AC34" s="309"/>
      <c r="AD34" s="309"/>
      <c r="AE34" s="310"/>
      <c r="AF34" s="310"/>
      <c r="AG34" s="218"/>
    </row>
    <row r="35" spans="2:33" ht="22.5">
      <c r="B35" s="61"/>
      <c r="C35" s="2"/>
      <c r="D35" s="2"/>
      <c r="E35" s="2"/>
      <c r="F35" s="2"/>
      <c r="G35" s="12" t="s">
        <v>122</v>
      </c>
      <c r="H35" s="2"/>
      <c r="I35" s="258" t="s">
        <v>61</v>
      </c>
      <c r="J35" s="259"/>
      <c r="K35" s="97" t="s">
        <v>65</v>
      </c>
      <c r="L35" s="100" t="s">
        <v>67</v>
      </c>
      <c r="M35" s="107" t="s">
        <v>57</v>
      </c>
      <c r="Y35" s="2"/>
      <c r="Z35" s="218"/>
      <c r="AA35" s="219"/>
      <c r="AB35" s="219"/>
      <c r="AC35" s="219"/>
      <c r="AD35" s="219"/>
      <c r="AE35" s="219"/>
      <c r="AF35" s="219"/>
      <c r="AG35" s="218"/>
    </row>
    <row r="36" spans="2:33" ht="12.75">
      <c r="B36" s="61"/>
      <c r="C36" s="92"/>
      <c r="D36" s="68" t="s">
        <v>162</v>
      </c>
      <c r="E36" s="289" t="s">
        <v>159</v>
      </c>
      <c r="F36" s="2"/>
      <c r="G36" s="89">
        <f>('#5 Dike Pad Detail'!N62)</f>
        <v>0</v>
      </c>
      <c r="H36" s="184" t="s">
        <v>10</v>
      </c>
      <c r="I36" s="305">
        <f>(F10+G36)</f>
        <v>0</v>
      </c>
      <c r="J36" s="306"/>
      <c r="K36" s="98" t="e">
        <f>(I36/L24)</f>
        <v>#DIV/0!</v>
      </c>
      <c r="L36" s="111" t="e">
        <f>SQRT(K36)</f>
        <v>#DIV/0!</v>
      </c>
      <c r="M36" s="63" t="s">
        <v>4</v>
      </c>
      <c r="Y36" s="2"/>
      <c r="Z36" s="220"/>
      <c r="AA36" s="221"/>
      <c r="AB36" s="222"/>
      <c r="AC36" s="222"/>
      <c r="AD36" s="223"/>
      <c r="AE36" s="224"/>
      <c r="AF36" s="224"/>
      <c r="AG36" s="218"/>
    </row>
    <row r="37" spans="2:33" ht="12.75">
      <c r="B37" s="61"/>
      <c r="C37" s="46" t="s">
        <v>4</v>
      </c>
      <c r="D37" s="93">
        <f>'#5 Dike Pad Detail'!H62</f>
        <v>0</v>
      </c>
      <c r="E37" s="290"/>
      <c r="F37" s="2"/>
      <c r="G37" s="90">
        <f>('#5 Dike Pad Detail'!N63)</f>
        <v>0</v>
      </c>
      <c r="H37" s="184" t="s">
        <v>9</v>
      </c>
      <c r="I37" s="307">
        <f>(H10+G37)</f>
        <v>0</v>
      </c>
      <c r="J37" s="308"/>
      <c r="K37" s="99" t="e">
        <f>(I37/L25)</f>
        <v>#DIV/0!</v>
      </c>
      <c r="L37" s="112" t="e">
        <f>SQRT(K37)</f>
        <v>#DIV/0!</v>
      </c>
      <c r="M37" s="63" t="s">
        <v>5</v>
      </c>
      <c r="Y37" s="2"/>
      <c r="Z37" s="220"/>
      <c r="AA37" s="221"/>
      <c r="AB37" s="222"/>
      <c r="AC37" s="222"/>
      <c r="AD37" s="223"/>
      <c r="AE37" s="224"/>
      <c r="AF37" s="224"/>
      <c r="AG37" s="218"/>
    </row>
    <row r="38" spans="2:33" ht="12.75">
      <c r="B38" s="61"/>
      <c r="C38" s="46" t="s">
        <v>5</v>
      </c>
      <c r="D38" s="94">
        <f>'#5 Dike Pad Detail'!H63</f>
        <v>0</v>
      </c>
      <c r="E38" s="291"/>
      <c r="F38" s="2"/>
      <c r="G38" s="2"/>
      <c r="H38" s="2"/>
      <c r="I38" s="303" t="s">
        <v>62</v>
      </c>
      <c r="J38" s="303"/>
      <c r="K38" s="2"/>
      <c r="L38" s="296" t="s">
        <v>77</v>
      </c>
      <c r="M38" s="297"/>
      <c r="Y38" s="2"/>
      <c r="Z38" s="218"/>
      <c r="AA38" s="218"/>
      <c r="AB38" s="218"/>
      <c r="AC38" s="218"/>
      <c r="AD38" s="218"/>
      <c r="AE38" s="218"/>
      <c r="AF38" s="218"/>
      <c r="AG38" s="218"/>
    </row>
    <row r="39" spans="2:33" ht="12.75" customHeight="1">
      <c r="B39" s="61"/>
      <c r="C39" s="70"/>
      <c r="D39" s="71"/>
      <c r="E39" s="72"/>
      <c r="F39" s="2"/>
      <c r="G39" s="2"/>
      <c r="H39" s="2"/>
      <c r="I39" s="304"/>
      <c r="J39" s="304"/>
      <c r="K39" s="2"/>
      <c r="L39" s="298"/>
      <c r="M39" s="299"/>
      <c r="Y39" s="2"/>
      <c r="Z39" s="218"/>
      <c r="AA39" s="218"/>
      <c r="AB39" s="218"/>
      <c r="AC39" s="218"/>
      <c r="AD39" s="218"/>
      <c r="AE39" s="218"/>
      <c r="AF39" s="218"/>
      <c r="AG39" s="218"/>
    </row>
    <row r="40" spans="2:33" ht="12.75">
      <c r="B40" s="56"/>
      <c r="C40" s="2"/>
      <c r="D40" s="2"/>
      <c r="E40" s="2"/>
      <c r="F40" s="2"/>
      <c r="G40" s="2"/>
      <c r="H40" s="2"/>
      <c r="I40" s="304"/>
      <c r="J40" s="304"/>
      <c r="K40" s="2"/>
      <c r="L40" s="298"/>
      <c r="M40" s="299"/>
      <c r="Y40" s="2"/>
      <c r="Z40" s="2"/>
      <c r="AA40" s="2"/>
      <c r="AB40" s="2"/>
      <c r="AC40" s="2"/>
      <c r="AD40" s="2"/>
      <c r="AE40" s="2"/>
      <c r="AF40" s="2"/>
      <c r="AG40" s="2"/>
    </row>
    <row r="41" spans="2:13" ht="13.5" thickBot="1">
      <c r="B41" s="64"/>
      <c r="C41" s="65"/>
      <c r="D41" s="65"/>
      <c r="E41" s="65"/>
      <c r="F41" s="65"/>
      <c r="G41" s="65"/>
      <c r="H41" s="65"/>
      <c r="I41" s="65"/>
      <c r="J41" s="65"/>
      <c r="K41" s="65"/>
      <c r="L41" s="300"/>
      <c r="M41" s="301"/>
    </row>
    <row r="43" ht="12.75" customHeight="1"/>
    <row r="47" ht="12.75">
      <c r="H47" s="96"/>
    </row>
    <row r="48" ht="12.75" customHeight="1">
      <c r="H48" s="96"/>
    </row>
  </sheetData>
  <sheetProtection password="CCA0" sheet="1"/>
  <mergeCells count="38">
    <mergeCell ref="AA34:AF34"/>
    <mergeCell ref="I34:L34"/>
    <mergeCell ref="E36:E38"/>
    <mergeCell ref="I7:J7"/>
    <mergeCell ref="L38:M41"/>
    <mergeCell ref="L32:M32"/>
    <mergeCell ref="L12:M12"/>
    <mergeCell ref="K30:K32"/>
    <mergeCell ref="I35:J35"/>
    <mergeCell ref="I38:J40"/>
    <mergeCell ref="I36:J36"/>
    <mergeCell ref="I37:J37"/>
    <mergeCell ref="K7:L7"/>
    <mergeCell ref="F3:I3"/>
    <mergeCell ref="G5:H5"/>
    <mergeCell ref="E20:F20"/>
    <mergeCell ref="D10:E10"/>
    <mergeCell ref="L20:L22"/>
    <mergeCell ref="G20:H20"/>
    <mergeCell ref="C6:D6"/>
    <mergeCell ref="E17:F17"/>
    <mergeCell ref="G17:H17"/>
    <mergeCell ref="E12:G13"/>
    <mergeCell ref="E14:G14"/>
    <mergeCell ref="G30:H30"/>
    <mergeCell ref="F2:I2"/>
    <mergeCell ref="E23:F23"/>
    <mergeCell ref="E30:E32"/>
    <mergeCell ref="J3:M3"/>
    <mergeCell ref="I23:J23"/>
    <mergeCell ref="K5:L5"/>
    <mergeCell ref="K6:L6"/>
    <mergeCell ref="I5:J5"/>
    <mergeCell ref="G6:H6"/>
    <mergeCell ref="I6:J6"/>
    <mergeCell ref="C7:H7"/>
    <mergeCell ref="C12:D12"/>
    <mergeCell ref="E6:F6"/>
  </mergeCells>
  <printOptions horizontalCentered="1"/>
  <pageMargins left="0.7" right="0.7" top="0.75" bottom="0.75" header="0.3" footer="0.3"/>
  <pageSetup firstPageNumber="1" useFirstPageNumber="1" fitToHeight="1" fitToWidth="1" horizontalDpi="600" verticalDpi="600" orientation="portrait" scale="70" r:id="rId2"/>
  <headerFooter>
    <oddFooter>&amp;L&amp;"Arial,Bold"&amp;D&amp;R&amp;"Arial,Bold"&amp;A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AJ42"/>
  <sheetViews>
    <sheetView zoomScale="115" zoomScaleNormal="115" workbookViewId="0" topLeftCell="A1">
      <selection activeCell="G36" sqref="G36"/>
    </sheetView>
  </sheetViews>
  <sheetFormatPr defaultColWidth="9.140625" defaultRowHeight="12.75"/>
  <cols>
    <col min="2" max="3" width="2.7109375" style="0" customWidth="1"/>
    <col min="4" max="4" width="4.7109375" style="0" customWidth="1"/>
    <col min="5" max="5" width="9.7109375" style="0" customWidth="1"/>
    <col min="6" max="6" width="10.00390625" style="0" customWidth="1"/>
    <col min="7" max="7" width="10.57421875" style="0" customWidth="1"/>
    <col min="8" max="8" width="10.421875" style="0" customWidth="1"/>
    <col min="9" max="9" width="11.7109375" style="0" customWidth="1"/>
    <col min="10" max="10" width="10.28125" style="0" customWidth="1"/>
    <col min="12" max="12" width="9.28125" style="0" customWidth="1"/>
    <col min="13" max="13" width="7.8515625" style="0" customWidth="1"/>
    <col min="14" max="14" width="7.57421875" style="0" customWidth="1"/>
    <col min="26" max="26" width="10.8515625" style="0" customWidth="1"/>
    <col min="28" max="28" width="10.8515625" style="0" customWidth="1"/>
    <col min="29" max="29" width="12.140625" style="0" customWidth="1"/>
    <col min="35" max="35" width="12.140625" style="0" customWidth="1"/>
  </cols>
  <sheetData>
    <row r="1" ht="13.5" thickBot="1">
      <c r="P1" s="2"/>
    </row>
    <row r="2" spans="2:16" ht="15.75" thickBot="1">
      <c r="B2" s="53"/>
      <c r="C2" s="54"/>
      <c r="D2" s="54"/>
      <c r="E2" s="54"/>
      <c r="F2" s="54"/>
      <c r="G2" s="54"/>
      <c r="H2" s="314" t="s">
        <v>23</v>
      </c>
      <c r="I2" s="315"/>
      <c r="J2" s="315"/>
      <c r="K2" s="316"/>
      <c r="L2" s="54"/>
      <c r="M2" s="54"/>
      <c r="N2" s="54"/>
      <c r="O2" s="54"/>
      <c r="P2" s="55"/>
    </row>
    <row r="3" spans="2:16" ht="56.25" customHeight="1" thickBot="1">
      <c r="B3" s="56"/>
      <c r="C3" s="264" t="s">
        <v>163</v>
      </c>
      <c r="D3" s="265"/>
      <c r="E3" s="265"/>
      <c r="F3" s="266"/>
      <c r="G3" s="2"/>
      <c r="H3" s="321" t="s">
        <v>15</v>
      </c>
      <c r="I3" s="322"/>
      <c r="J3" s="322"/>
      <c r="K3" s="323"/>
      <c r="L3" s="2"/>
      <c r="M3" s="2"/>
      <c r="N3" s="2"/>
      <c r="O3" s="2"/>
      <c r="P3" s="57"/>
    </row>
    <row r="4" spans="2:16" ht="12.75">
      <c r="B4" s="56"/>
      <c r="C4" s="2"/>
      <c r="D4" s="43"/>
      <c r="E4" s="2"/>
      <c r="F4" s="2"/>
      <c r="G4" s="2"/>
      <c r="H4" s="2"/>
      <c r="I4" s="269" t="s">
        <v>84</v>
      </c>
      <c r="J4" s="270"/>
      <c r="K4" s="269" t="s">
        <v>44</v>
      </c>
      <c r="L4" s="270"/>
      <c r="M4" s="269" t="s">
        <v>45</v>
      </c>
      <c r="N4" s="270"/>
      <c r="O4" s="2"/>
      <c r="P4" s="57"/>
    </row>
    <row r="5" spans="2:16" ht="12.75">
      <c r="B5" s="56"/>
      <c r="C5" s="2"/>
      <c r="D5" s="13" t="s">
        <v>12</v>
      </c>
      <c r="E5" s="294" t="s">
        <v>48</v>
      </c>
      <c r="F5" s="295"/>
      <c r="G5" s="271"/>
      <c r="H5" s="272"/>
      <c r="I5" s="271"/>
      <c r="J5" s="272"/>
      <c r="K5" s="271"/>
      <c r="L5" s="272"/>
      <c r="M5" s="271"/>
      <c r="N5" s="272"/>
      <c r="O5" s="2"/>
      <c r="P5" s="57"/>
    </row>
    <row r="6" spans="2:16" ht="12.75">
      <c r="B6" s="56"/>
      <c r="C6" s="318" t="s">
        <v>86</v>
      </c>
      <c r="D6" s="14"/>
      <c r="E6" s="273" t="s">
        <v>3</v>
      </c>
      <c r="F6" s="262"/>
      <c r="G6" s="262"/>
      <c r="H6" s="262"/>
      <c r="I6" s="262"/>
      <c r="J6" s="263"/>
      <c r="K6" s="317" t="s">
        <v>87</v>
      </c>
      <c r="L6" s="259"/>
      <c r="M6" s="269" t="s">
        <v>90</v>
      </c>
      <c r="N6" s="259"/>
      <c r="O6" s="2"/>
      <c r="P6" s="57"/>
    </row>
    <row r="7" spans="2:16" ht="12.75">
      <c r="B7" s="56"/>
      <c r="C7" s="319"/>
      <c r="D7" s="67"/>
      <c r="E7" s="150" t="s">
        <v>88</v>
      </c>
      <c r="F7" s="149" t="s">
        <v>6</v>
      </c>
      <c r="G7" s="149" t="s">
        <v>7</v>
      </c>
      <c r="H7" s="149" t="s">
        <v>10</v>
      </c>
      <c r="I7" s="149" t="s">
        <v>8</v>
      </c>
      <c r="J7" s="149" t="s">
        <v>9</v>
      </c>
      <c r="K7" s="149" t="s">
        <v>4</v>
      </c>
      <c r="L7" s="149" t="s">
        <v>5</v>
      </c>
      <c r="M7" s="147" t="s">
        <v>4</v>
      </c>
      <c r="N7" s="9" t="s">
        <v>5</v>
      </c>
      <c r="O7" s="2"/>
      <c r="P7" s="57"/>
    </row>
    <row r="8" spans="2:35" ht="12.75">
      <c r="B8" s="56"/>
      <c r="C8" s="319"/>
      <c r="D8" s="114" t="s">
        <v>16</v>
      </c>
      <c r="E8" s="15"/>
      <c r="F8" s="10">
        <f>(E8*42)</f>
        <v>0</v>
      </c>
      <c r="G8" s="10">
        <f>(F8*0.8326738)</f>
        <v>0</v>
      </c>
      <c r="H8" s="11">
        <f>(F8*0.1336806)</f>
        <v>0</v>
      </c>
      <c r="I8" s="11">
        <f>F8*0.004951132</f>
        <v>0</v>
      </c>
      <c r="J8" s="11">
        <f>(F8*0.003785912)</f>
        <v>0</v>
      </c>
      <c r="K8" s="209"/>
      <c r="L8" s="102"/>
      <c r="M8" s="26"/>
      <c r="N8" s="102"/>
      <c r="O8" s="2"/>
      <c r="P8" s="57"/>
      <c r="X8" s="334" t="s">
        <v>124</v>
      </c>
      <c r="Y8" s="334"/>
      <c r="Z8" s="334"/>
      <c r="AA8" s="334"/>
      <c r="AB8" s="334"/>
      <c r="AC8" s="334"/>
      <c r="AD8" s="334"/>
      <c r="AE8" s="334"/>
      <c r="AF8" s="334"/>
      <c r="AG8" s="334"/>
      <c r="AH8" s="334"/>
      <c r="AI8" s="334"/>
    </row>
    <row r="9" spans="2:35" ht="13.5" thickBot="1">
      <c r="B9" s="56"/>
      <c r="C9" s="320"/>
      <c r="D9" s="115"/>
      <c r="E9" s="120"/>
      <c r="F9" s="287" t="s">
        <v>55</v>
      </c>
      <c r="G9" s="288"/>
      <c r="H9" s="73">
        <f>(H8*1.1)</f>
        <v>0</v>
      </c>
      <c r="I9" s="87"/>
      <c r="J9" s="74">
        <f>(J8*1.1)</f>
        <v>0</v>
      </c>
      <c r="K9" s="129"/>
      <c r="L9" s="127"/>
      <c r="M9" s="121"/>
      <c r="N9" s="127"/>
      <c r="O9" s="2"/>
      <c r="P9" s="57"/>
      <c r="Q9" s="113"/>
      <c r="X9" s="342" t="s">
        <v>10</v>
      </c>
      <c r="Y9" s="343"/>
      <c r="Z9" s="343"/>
      <c r="AA9" s="343"/>
      <c r="AB9" s="343"/>
      <c r="AC9" s="344"/>
      <c r="AD9" s="345" t="s">
        <v>9</v>
      </c>
      <c r="AE9" s="346"/>
      <c r="AF9" s="346"/>
      <c r="AG9" s="346"/>
      <c r="AH9" s="346"/>
      <c r="AI9" s="347"/>
    </row>
    <row r="10" spans="2:35" ht="12" customHeight="1">
      <c r="B10" s="56"/>
      <c r="C10" s="116"/>
      <c r="D10" s="115"/>
      <c r="E10" s="117"/>
      <c r="F10" s="118"/>
      <c r="G10" s="118"/>
      <c r="H10" s="118"/>
      <c r="I10" s="118"/>
      <c r="J10" s="118"/>
      <c r="K10" s="130"/>
      <c r="L10" s="128"/>
      <c r="M10" s="119"/>
      <c r="N10" s="128"/>
      <c r="O10" s="2"/>
      <c r="P10" s="57"/>
      <c r="Q10" s="113"/>
      <c r="W10" t="s">
        <v>126</v>
      </c>
      <c r="X10" s="49" t="s">
        <v>1</v>
      </c>
      <c r="Y10" s="49" t="s">
        <v>93</v>
      </c>
      <c r="Z10" s="49" t="s">
        <v>127</v>
      </c>
      <c r="AA10" s="49" t="s">
        <v>19</v>
      </c>
      <c r="AB10" s="132" t="s">
        <v>21</v>
      </c>
      <c r="AC10" s="190" t="s">
        <v>125</v>
      </c>
      <c r="AD10" s="76" t="s">
        <v>1</v>
      </c>
      <c r="AE10" s="50" t="s">
        <v>93</v>
      </c>
      <c r="AF10" s="50" t="s">
        <v>51</v>
      </c>
      <c r="AG10" s="50" t="s">
        <v>19</v>
      </c>
      <c r="AH10" s="133" t="s">
        <v>21</v>
      </c>
      <c r="AI10" s="192" t="s">
        <v>125</v>
      </c>
    </row>
    <row r="11" spans="2:35" ht="12.75">
      <c r="B11" s="56"/>
      <c r="C11" s="318" t="s">
        <v>78</v>
      </c>
      <c r="D11" s="13" t="s">
        <v>79</v>
      </c>
      <c r="E11" s="15"/>
      <c r="F11" s="10">
        <f>(E11*42)</f>
        <v>0</v>
      </c>
      <c r="G11" s="10">
        <f>(F11*0.8326738)</f>
        <v>0</v>
      </c>
      <c r="H11" s="11">
        <f>(F11*0.1336806)</f>
        <v>0</v>
      </c>
      <c r="I11" s="11">
        <f>F11*0.004951132</f>
        <v>0</v>
      </c>
      <c r="J11" s="11">
        <f>(F11*0.003785912)</f>
        <v>0</v>
      </c>
      <c r="K11" s="209"/>
      <c r="L11" s="102"/>
      <c r="M11" s="26"/>
      <c r="N11" s="102"/>
      <c r="O11" s="2"/>
      <c r="P11" s="57"/>
      <c r="X11" s="186">
        <f>(K11)</f>
        <v>0</v>
      </c>
      <c r="Y11" s="186">
        <f>(X11/2)</f>
        <v>0</v>
      </c>
      <c r="Z11" s="160">
        <f>((Y11*Y11)*3.1416)</f>
        <v>0</v>
      </c>
      <c r="AA11" s="186">
        <f>('#5 Dike Pad Detail'!M68)</f>
        <v>0</v>
      </c>
      <c r="AB11" s="188">
        <f>('#5 Dike Pad Detail'!N19)</f>
        <v>0</v>
      </c>
      <c r="AC11" s="193">
        <f>((AB11-AA11)*Z11)</f>
        <v>0</v>
      </c>
      <c r="AD11" s="189">
        <f>(L11)</f>
        <v>0</v>
      </c>
      <c r="AE11" s="187">
        <f>(AD11/2)</f>
        <v>0</v>
      </c>
      <c r="AF11" s="187">
        <f>((AE11*AE11)*3.1416)</f>
        <v>0</v>
      </c>
      <c r="AG11" s="187">
        <f>('#5 Dike Pad Detail'!M69)</f>
        <v>0</v>
      </c>
      <c r="AH11" s="191">
        <f>('#5 Dike Pad Detail'!N20)</f>
        <v>0</v>
      </c>
      <c r="AI11" s="194">
        <f>((AH11-AG11)*AF11)</f>
        <v>0</v>
      </c>
    </row>
    <row r="12" spans="2:35" ht="12.75">
      <c r="B12" s="56"/>
      <c r="C12" s="335"/>
      <c r="D12" s="13" t="s">
        <v>80</v>
      </c>
      <c r="E12" s="15"/>
      <c r="F12" s="10">
        <f>(E12*42)</f>
        <v>0</v>
      </c>
      <c r="G12" s="10">
        <f>(F12*0.8326738)</f>
        <v>0</v>
      </c>
      <c r="H12" s="11">
        <f>(F12*0.1336806)</f>
        <v>0</v>
      </c>
      <c r="I12" s="11">
        <f>F12*0.004951132</f>
        <v>0</v>
      </c>
      <c r="J12" s="11">
        <f>(F12*0.003785912)</f>
        <v>0</v>
      </c>
      <c r="K12" s="209"/>
      <c r="L12" s="102"/>
      <c r="M12" s="26"/>
      <c r="N12" s="102"/>
      <c r="O12" s="2"/>
      <c r="P12" s="57"/>
      <c r="X12" s="186">
        <f>(K12)</f>
        <v>0</v>
      </c>
      <c r="Y12" s="186">
        <f>(X12/2)</f>
        <v>0</v>
      </c>
      <c r="Z12" s="160">
        <f>((Y12*Y12)*3.1416)</f>
        <v>0</v>
      </c>
      <c r="AA12" s="186">
        <f>('#5 Dike Pad Detail'!M70)</f>
        <v>0</v>
      </c>
      <c r="AB12" s="188">
        <f>('#5 Dike Pad Detail'!N19)</f>
        <v>0</v>
      </c>
      <c r="AC12" s="193">
        <f>((AB12-AA12)*Z12)</f>
        <v>0</v>
      </c>
      <c r="AD12" s="189">
        <f>(L12)</f>
        <v>0</v>
      </c>
      <c r="AE12" s="187">
        <f>(AD12/2)</f>
        <v>0</v>
      </c>
      <c r="AF12" s="187">
        <f>((AE12*AE12)*3.1416)</f>
        <v>0</v>
      </c>
      <c r="AG12" s="187">
        <f>('#5 Dike Pad Detail'!M71)</f>
        <v>0</v>
      </c>
      <c r="AH12" s="191">
        <f>('#5 Dike Pad Detail'!N20)</f>
        <v>0</v>
      </c>
      <c r="AI12" s="194">
        <f>((AH12-AG12)*AF12)</f>
        <v>0</v>
      </c>
    </row>
    <row r="13" spans="2:35" ht="12.75">
      <c r="B13" s="56"/>
      <c r="C13" s="335"/>
      <c r="D13" s="13" t="s">
        <v>81</v>
      </c>
      <c r="E13" s="15"/>
      <c r="F13" s="10">
        <f>(E13*42)</f>
        <v>0</v>
      </c>
      <c r="G13" s="10">
        <f>(F13*0.8326738)</f>
        <v>0</v>
      </c>
      <c r="H13" s="11">
        <f>(F13*0.1336806)</f>
        <v>0</v>
      </c>
      <c r="I13" s="11">
        <f>F13*0.004951132</f>
        <v>0</v>
      </c>
      <c r="J13" s="11">
        <f>(F13*0.003785912)</f>
        <v>0</v>
      </c>
      <c r="K13" s="209"/>
      <c r="L13" s="102"/>
      <c r="M13" s="26"/>
      <c r="N13" s="102"/>
      <c r="O13" s="2"/>
      <c r="P13" s="57"/>
      <c r="X13" s="186">
        <f>(K13)</f>
        <v>0</v>
      </c>
      <c r="Y13" s="186">
        <f>(X13/2)</f>
        <v>0</v>
      </c>
      <c r="Z13" s="160">
        <f>((Y13*Y13)*3.1416)</f>
        <v>0</v>
      </c>
      <c r="AA13" s="186">
        <f>('#5 Dike Pad Detail'!M72)</f>
        <v>0</v>
      </c>
      <c r="AB13" s="188">
        <f>('#5 Dike Pad Detail'!N19)</f>
        <v>0</v>
      </c>
      <c r="AC13" s="193">
        <f>((AB13-AA13)*Z13)</f>
        <v>0</v>
      </c>
      <c r="AD13" s="189">
        <f>(L13)</f>
        <v>0</v>
      </c>
      <c r="AE13" s="187">
        <f>(AD13/2)</f>
        <v>0</v>
      </c>
      <c r="AF13" s="187">
        <f>((AE13*AE13)*3.1416)</f>
        <v>0</v>
      </c>
      <c r="AG13" s="187">
        <f>('#5 Dike Pad Detail'!M73)</f>
        <v>0</v>
      </c>
      <c r="AH13" s="191">
        <f>('#5 Dike Pad Detail'!N20)</f>
        <v>0</v>
      </c>
      <c r="AI13" s="194">
        <f>((AH13-AG13)*AF13)</f>
        <v>0</v>
      </c>
    </row>
    <row r="14" spans="2:35" ht="12.75">
      <c r="B14" s="56"/>
      <c r="C14" s="335"/>
      <c r="D14" s="13" t="s">
        <v>82</v>
      </c>
      <c r="E14" s="15"/>
      <c r="F14" s="10">
        <f>(E14*42)</f>
        <v>0</v>
      </c>
      <c r="G14" s="10">
        <f>(F14*0.8326738)</f>
        <v>0</v>
      </c>
      <c r="H14" s="11">
        <f>(F14*0.1336806)</f>
        <v>0</v>
      </c>
      <c r="I14" s="11">
        <f>F14*0.004951132</f>
        <v>0</v>
      </c>
      <c r="J14" s="11">
        <f>(F14*0.003785912)</f>
        <v>0</v>
      </c>
      <c r="K14" s="209"/>
      <c r="L14" s="102"/>
      <c r="M14" s="26"/>
      <c r="N14" s="102"/>
      <c r="O14" s="2"/>
      <c r="P14" s="57"/>
      <c r="X14" s="186">
        <f>(K14)</f>
        <v>0</v>
      </c>
      <c r="Y14" s="186">
        <f>(X14/2)</f>
        <v>0</v>
      </c>
      <c r="Z14" s="160">
        <f>((Y14*Y14)*3.1416)</f>
        <v>0</v>
      </c>
      <c r="AA14" s="186">
        <f>('#5 Dike Pad Detail'!M74)</f>
        <v>0</v>
      </c>
      <c r="AB14" s="188">
        <f>('#5 Dike Pad Detail'!N19)</f>
        <v>0</v>
      </c>
      <c r="AC14" s="193">
        <f>((AB14-AA14)*Z14)</f>
        <v>0</v>
      </c>
      <c r="AD14" s="189">
        <f>(L14)</f>
        <v>0</v>
      </c>
      <c r="AE14" s="187">
        <f>(AD14/2)</f>
        <v>0</v>
      </c>
      <c r="AF14" s="187">
        <f>((AE14*AE14)*3.1416)</f>
        <v>0</v>
      </c>
      <c r="AG14" s="187">
        <f>('#5 Dike Pad Detail'!M75)</f>
        <v>0</v>
      </c>
      <c r="AH14" s="191">
        <f>('#5 Dike Pad Detail'!N20)</f>
        <v>0</v>
      </c>
      <c r="AI14" s="194">
        <f>((AH14-AG14)*AF14)</f>
        <v>0</v>
      </c>
    </row>
    <row r="15" spans="2:35" ht="12.75">
      <c r="B15" s="56"/>
      <c r="C15" s="335"/>
      <c r="D15" s="13" t="s">
        <v>83</v>
      </c>
      <c r="E15" s="15"/>
      <c r="F15" s="10">
        <f>(E15*42)</f>
        <v>0</v>
      </c>
      <c r="G15" s="10">
        <f>(F15*0.8326738)</f>
        <v>0</v>
      </c>
      <c r="H15" s="11">
        <f>(F15*0.1336806)</f>
        <v>0</v>
      </c>
      <c r="I15" s="11">
        <f>F15*0.004951132</f>
        <v>0</v>
      </c>
      <c r="J15" s="11">
        <f>(F15*0.003785912)</f>
        <v>0</v>
      </c>
      <c r="K15" s="209"/>
      <c r="L15" s="102"/>
      <c r="M15" s="26"/>
      <c r="N15" s="102"/>
      <c r="O15" s="2"/>
      <c r="P15" s="57"/>
      <c r="X15" s="186">
        <f>(K15)</f>
        <v>0</v>
      </c>
      <c r="Y15" s="186">
        <f>(X15/2)</f>
        <v>0</v>
      </c>
      <c r="Z15" s="160">
        <f>((Y15*Y15)*3.1416)</f>
        <v>0</v>
      </c>
      <c r="AA15" s="186">
        <f>('#5 Dike Pad Detail'!M76)</f>
        <v>0</v>
      </c>
      <c r="AB15" s="188">
        <f>('#5 Dike Pad Detail'!N19)</f>
        <v>0</v>
      </c>
      <c r="AC15" s="193">
        <f>((AB15-AA15)*Z15)</f>
        <v>0</v>
      </c>
      <c r="AD15" s="189">
        <f>(L15)</f>
        <v>0</v>
      </c>
      <c r="AE15" s="187">
        <f>(AD15/2)</f>
        <v>0</v>
      </c>
      <c r="AF15" s="187">
        <f>((AE15*AE15)*3.1416)</f>
        <v>0</v>
      </c>
      <c r="AG15" s="187">
        <f>('#5 Dike Pad Detail'!M77)</f>
        <v>0</v>
      </c>
      <c r="AH15" s="191">
        <f>('#5 Dike Pad Detail'!N20)</f>
        <v>0</v>
      </c>
      <c r="AI15" s="194">
        <f>((AH15-AG15)*AF15)</f>
        <v>0</v>
      </c>
    </row>
    <row r="16" spans="2:16" ht="6" customHeight="1" thickBot="1">
      <c r="B16" s="56"/>
      <c r="C16" s="34"/>
      <c r="D16" s="122"/>
      <c r="E16" s="123"/>
      <c r="F16" s="124"/>
      <c r="G16" s="124"/>
      <c r="H16" s="124"/>
      <c r="I16" s="124"/>
      <c r="J16" s="124"/>
      <c r="K16" s="2"/>
      <c r="L16" s="2"/>
      <c r="M16" s="2"/>
      <c r="N16" s="2"/>
      <c r="O16" s="2"/>
      <c r="P16" s="57"/>
    </row>
    <row r="17" spans="2:36" ht="12.75">
      <c r="B17" s="56"/>
      <c r="C17" s="2"/>
      <c r="D17" s="2"/>
      <c r="E17" s="275" t="s">
        <v>132</v>
      </c>
      <c r="F17" s="328"/>
      <c r="G17" s="329"/>
      <c r="H17" s="199">
        <f>(H9)</f>
        <v>0</v>
      </c>
      <c r="I17" s="2"/>
      <c r="J17" s="201">
        <f>(J9)</f>
        <v>0</v>
      </c>
      <c r="K17" s="2"/>
      <c r="L17" s="2"/>
      <c r="M17" s="2"/>
      <c r="N17" s="2"/>
      <c r="O17" s="2"/>
      <c r="P17" s="57"/>
      <c r="AB17" s="49" t="s">
        <v>128</v>
      </c>
      <c r="AC17" s="160">
        <f>SUM(AC11:AC16)</f>
        <v>0</v>
      </c>
      <c r="AD17" t="s">
        <v>129</v>
      </c>
      <c r="AH17" s="50" t="s">
        <v>128</v>
      </c>
      <c r="AI17" s="161">
        <f>SUM(AI11:AI16)</f>
        <v>0</v>
      </c>
      <c r="AJ17" t="s">
        <v>119</v>
      </c>
    </row>
    <row r="18" spans="2:35" ht="12.75">
      <c r="B18" s="56"/>
      <c r="C18" s="2"/>
      <c r="D18" s="2"/>
      <c r="E18" s="275" t="s">
        <v>133</v>
      </c>
      <c r="F18" s="328"/>
      <c r="G18" s="329"/>
      <c r="H18" s="200">
        <f>(AC17)</f>
        <v>0</v>
      </c>
      <c r="I18" s="2"/>
      <c r="J18" s="202">
        <f>(AI17)</f>
        <v>0</v>
      </c>
      <c r="K18" s="2"/>
      <c r="L18" s="2"/>
      <c r="M18" s="2"/>
      <c r="N18" s="2"/>
      <c r="O18" s="2"/>
      <c r="P18" s="57"/>
      <c r="AB18" s="239"/>
      <c r="AC18" s="240"/>
      <c r="AH18" s="195"/>
      <c r="AI18" s="196"/>
    </row>
    <row r="19" spans="2:35" ht="12.75">
      <c r="B19" s="56"/>
      <c r="C19" s="2"/>
      <c r="D19" s="2"/>
      <c r="E19" s="275" t="s">
        <v>134</v>
      </c>
      <c r="F19" s="275"/>
      <c r="G19" s="351"/>
      <c r="H19" s="203">
        <f>('#5 Dike Pad Detail'!N79)</f>
        <v>0</v>
      </c>
      <c r="I19" s="2"/>
      <c r="J19" s="204">
        <f>('#5 Dike Pad Detail'!N80)</f>
        <v>0</v>
      </c>
      <c r="K19" s="2"/>
      <c r="L19" s="2"/>
      <c r="M19" s="2"/>
      <c r="N19" s="2"/>
      <c r="O19" s="296" t="s">
        <v>77</v>
      </c>
      <c r="P19" s="297"/>
      <c r="AB19" s="239"/>
      <c r="AC19" s="240"/>
      <c r="AH19" s="195"/>
      <c r="AI19" s="196"/>
    </row>
    <row r="20" spans="2:16" ht="13.5" thickBot="1">
      <c r="B20" s="56"/>
      <c r="C20" s="2"/>
      <c r="D20" s="2"/>
      <c r="E20" s="275" t="s">
        <v>135</v>
      </c>
      <c r="F20" s="275"/>
      <c r="G20" s="351"/>
      <c r="H20" s="205">
        <f>SUM(H17:H19)</f>
        <v>0</v>
      </c>
      <c r="I20" s="2"/>
      <c r="J20" s="206">
        <f>SUM(J17:J19)</f>
        <v>0</v>
      </c>
      <c r="K20" s="2"/>
      <c r="L20" s="2"/>
      <c r="M20" s="2"/>
      <c r="N20" s="2"/>
      <c r="O20" s="298"/>
      <c r="P20" s="299"/>
    </row>
    <row r="21" spans="2:16" ht="12.75">
      <c r="B21" s="56"/>
      <c r="C21" s="2"/>
      <c r="D21" s="2"/>
      <c r="E21" s="2"/>
      <c r="F21" s="2"/>
      <c r="G21" s="2"/>
      <c r="H21" s="198" t="s">
        <v>129</v>
      </c>
      <c r="I21" s="207" t="s">
        <v>57</v>
      </c>
      <c r="J21" s="198" t="s">
        <v>119</v>
      </c>
      <c r="K21" s="333" t="s">
        <v>66</v>
      </c>
      <c r="L21" s="334"/>
      <c r="M21" s="2"/>
      <c r="N21" s="2"/>
      <c r="O21" s="298"/>
      <c r="P21" s="299"/>
    </row>
    <row r="22" spans="2:16" ht="13.5" thickBot="1">
      <c r="B22" s="56"/>
      <c r="C22" s="2"/>
      <c r="D22" s="2"/>
      <c r="E22" s="62"/>
      <c r="F22" s="278" t="s">
        <v>136</v>
      </c>
      <c r="G22" s="352"/>
      <c r="H22" s="353"/>
      <c r="I22" s="12" t="s">
        <v>130</v>
      </c>
      <c r="J22" s="62"/>
      <c r="K22" s="258" t="s">
        <v>89</v>
      </c>
      <c r="L22" s="337"/>
      <c r="M22" s="2"/>
      <c r="N22" s="2"/>
      <c r="O22" s="300"/>
      <c r="P22" s="301"/>
    </row>
    <row r="23" spans="2:16" ht="12.75" customHeight="1">
      <c r="B23" s="56"/>
      <c r="C23" s="2"/>
      <c r="D23" s="2"/>
      <c r="E23" s="62"/>
      <c r="F23" s="352"/>
      <c r="G23" s="352"/>
      <c r="H23" s="353"/>
      <c r="I23" s="208"/>
      <c r="J23" s="25" t="s">
        <v>4</v>
      </c>
      <c r="K23" s="338" t="e">
        <f>((H20/O33)/I23)</f>
        <v>#DIV/0!</v>
      </c>
      <c r="L23" s="339"/>
      <c r="M23" s="25" t="s">
        <v>4</v>
      </c>
      <c r="N23" s="62"/>
      <c r="O23" s="2"/>
      <c r="P23" s="57"/>
    </row>
    <row r="24" spans="2:16" ht="12.75">
      <c r="B24" s="56"/>
      <c r="C24" s="2"/>
      <c r="D24" s="2"/>
      <c r="E24" s="62"/>
      <c r="F24" s="352"/>
      <c r="G24" s="352"/>
      <c r="H24" s="353"/>
      <c r="I24" s="208">
        <v>0</v>
      </c>
      <c r="J24" s="25" t="s">
        <v>5</v>
      </c>
      <c r="K24" s="340" t="e">
        <f>((J20/O34)/I24)</f>
        <v>#DIV/0!</v>
      </c>
      <c r="L24" s="341"/>
      <c r="M24" s="25" t="s">
        <v>5</v>
      </c>
      <c r="N24" s="62"/>
      <c r="O24" s="2"/>
      <c r="P24" s="57"/>
    </row>
    <row r="25" spans="2:16" ht="12.75">
      <c r="B25" s="56"/>
      <c r="C25" s="2"/>
      <c r="D25" s="2"/>
      <c r="E25" s="62"/>
      <c r="F25" s="62"/>
      <c r="G25" s="62"/>
      <c r="H25" s="62"/>
      <c r="I25" s="62"/>
      <c r="J25" s="62"/>
      <c r="K25" s="62"/>
      <c r="L25" s="2"/>
      <c r="M25" s="2"/>
      <c r="N25" s="62"/>
      <c r="O25" s="2"/>
      <c r="P25" s="57"/>
    </row>
    <row r="26" spans="2:16" ht="12.75">
      <c r="B26" s="56"/>
      <c r="C26" s="2"/>
      <c r="D26" s="2"/>
      <c r="E26" s="62"/>
      <c r="F26" s="2"/>
      <c r="G26" s="2"/>
      <c r="H26" s="2"/>
      <c r="I26" s="2"/>
      <c r="J26" s="2"/>
      <c r="K26" s="62"/>
      <c r="L26" s="2"/>
      <c r="M26" s="2"/>
      <c r="N26" s="62"/>
      <c r="O26" s="2"/>
      <c r="P26" s="57"/>
    </row>
    <row r="27" spans="2:16" ht="12.75">
      <c r="B27" s="56"/>
      <c r="C27" s="2"/>
      <c r="D27" s="2"/>
      <c r="E27" s="62"/>
      <c r="F27" s="275" t="s">
        <v>18</v>
      </c>
      <c r="G27" s="276"/>
      <c r="H27" s="277">
        <f>(K8)</f>
        <v>0</v>
      </c>
      <c r="I27" s="270"/>
      <c r="J27" s="62" t="s">
        <v>4</v>
      </c>
      <c r="K27" s="62"/>
      <c r="L27" s="2"/>
      <c r="M27" s="2"/>
      <c r="N27" s="62"/>
      <c r="O27" s="2"/>
      <c r="P27" s="57"/>
    </row>
    <row r="28" spans="2:16" ht="12.75">
      <c r="B28" s="56"/>
      <c r="C28" s="2"/>
      <c r="D28" s="2"/>
      <c r="E28" s="62"/>
      <c r="F28" s="275" t="s">
        <v>18</v>
      </c>
      <c r="G28" s="276"/>
      <c r="H28" s="330">
        <f>(L8)</f>
        <v>0</v>
      </c>
      <c r="I28" s="331"/>
      <c r="J28" s="62" t="s">
        <v>5</v>
      </c>
      <c r="K28" s="62"/>
      <c r="L28" s="2"/>
      <c r="M28" s="2"/>
      <c r="N28" s="62"/>
      <c r="O28" s="2"/>
      <c r="P28" s="57"/>
    </row>
    <row r="29" spans="2:16" ht="12.75">
      <c r="B29" s="56"/>
      <c r="C29" s="2"/>
      <c r="D29" s="2"/>
      <c r="E29" s="62"/>
      <c r="F29" s="2"/>
      <c r="G29" s="2"/>
      <c r="H29" s="2"/>
      <c r="I29" s="2"/>
      <c r="J29" s="2"/>
      <c r="K29" s="62"/>
      <c r="L29" s="2"/>
      <c r="M29" s="2"/>
      <c r="N29" s="62"/>
      <c r="O29" s="348" t="s">
        <v>131</v>
      </c>
      <c r="P29" s="57"/>
    </row>
    <row r="30" spans="2:16" ht="12.75">
      <c r="B30" s="56"/>
      <c r="C30" s="274" t="s">
        <v>137</v>
      </c>
      <c r="D30" s="274"/>
      <c r="E30" s="274"/>
      <c r="F30" s="62"/>
      <c r="G30" s="62"/>
      <c r="H30" s="62"/>
      <c r="I30" s="62"/>
      <c r="J30" s="62"/>
      <c r="K30" s="62"/>
      <c r="L30" s="2"/>
      <c r="M30" s="2"/>
      <c r="N30" s="62"/>
      <c r="O30" s="349"/>
      <c r="P30" s="57"/>
    </row>
    <row r="31" spans="2:16" ht="12.75">
      <c r="B31" s="56"/>
      <c r="C31" s="2"/>
      <c r="D31" s="2"/>
      <c r="E31" s="62"/>
      <c r="F31" s="62"/>
      <c r="G31" s="62"/>
      <c r="H31" s="20"/>
      <c r="I31" s="21"/>
      <c r="J31" s="62"/>
      <c r="K31" s="62"/>
      <c r="L31" s="2"/>
      <c r="M31" s="2"/>
      <c r="N31" s="62"/>
      <c r="O31" s="350"/>
      <c r="P31" s="57"/>
    </row>
    <row r="32" spans="2:16" ht="12.75">
      <c r="B32" s="56"/>
      <c r="C32" s="2"/>
      <c r="D32" s="2"/>
      <c r="E32" s="62"/>
      <c r="F32" s="62"/>
      <c r="G32" s="62"/>
      <c r="H32" s="22"/>
      <c r="I32" s="23"/>
      <c r="J32" s="62"/>
      <c r="K32" s="62"/>
      <c r="L32" s="2"/>
      <c r="M32" s="2"/>
      <c r="N32" s="62"/>
      <c r="O32" s="12" t="s">
        <v>21</v>
      </c>
      <c r="P32" s="197" t="s">
        <v>56</v>
      </c>
    </row>
    <row r="33" spans="2:16" ht="12.75">
      <c r="B33" s="56"/>
      <c r="C33" s="2"/>
      <c r="D33" s="2"/>
      <c r="E33" s="62"/>
      <c r="F33" s="46" t="s">
        <v>138</v>
      </c>
      <c r="G33" s="62"/>
      <c r="H33" s="267" t="s">
        <v>46</v>
      </c>
      <c r="I33" s="332"/>
      <c r="J33" s="62"/>
      <c r="K33" s="62"/>
      <c r="L33" s="2"/>
      <c r="M33" s="2"/>
      <c r="N33" s="62"/>
      <c r="O33" s="93">
        <f>('#5 Dike Pad Detail'!N19)</f>
        <v>0</v>
      </c>
      <c r="P33" s="57" t="s">
        <v>4</v>
      </c>
    </row>
    <row r="34" spans="2:16" ht="12.75">
      <c r="B34" s="56"/>
      <c r="C34" s="2"/>
      <c r="D34" s="2"/>
      <c r="E34" s="2"/>
      <c r="F34" s="46" t="s">
        <v>139</v>
      </c>
      <c r="G34" s="2"/>
      <c r="H34" s="16"/>
      <c r="I34" s="17"/>
      <c r="J34" s="2"/>
      <c r="K34" s="336" t="s">
        <v>47</v>
      </c>
      <c r="L34" s="336"/>
      <c r="M34" s="2"/>
      <c r="N34" s="2"/>
      <c r="O34" s="94">
        <f>('#5 Dike Pad Detail'!N20)</f>
        <v>0</v>
      </c>
      <c r="P34" s="57" t="s">
        <v>5</v>
      </c>
    </row>
    <row r="35" spans="2:16" ht="12.75">
      <c r="B35" s="56"/>
      <c r="C35" s="2"/>
      <c r="D35" s="2"/>
      <c r="E35" s="2"/>
      <c r="F35" s="2"/>
      <c r="G35" s="2"/>
      <c r="H35" s="16"/>
      <c r="I35" s="17"/>
      <c r="J35" s="2"/>
      <c r="K35" s="2"/>
      <c r="L35" s="2"/>
      <c r="M35" s="2"/>
      <c r="N35" s="2"/>
      <c r="O35" s="2"/>
      <c r="P35" s="57"/>
    </row>
    <row r="36" spans="2:16" ht="12.75">
      <c r="B36" s="56"/>
      <c r="C36" s="2"/>
      <c r="D36" s="2"/>
      <c r="E36" s="2"/>
      <c r="F36" s="2"/>
      <c r="G36" s="2"/>
      <c r="H36" s="16"/>
      <c r="I36" s="17"/>
      <c r="J36" s="2"/>
      <c r="K36" s="2"/>
      <c r="L36" s="2"/>
      <c r="M36" s="2"/>
      <c r="N36" s="2"/>
      <c r="O36" s="2"/>
      <c r="P36" s="57"/>
    </row>
    <row r="37" spans="2:16" ht="13.5" thickBot="1">
      <c r="B37" s="56"/>
      <c r="C37" s="2"/>
      <c r="D37" s="2"/>
      <c r="E37" s="2"/>
      <c r="F37" s="2"/>
      <c r="G37" s="2"/>
      <c r="H37" s="64"/>
      <c r="I37" s="19"/>
      <c r="J37" s="2"/>
      <c r="K37" s="2"/>
      <c r="L37" s="2"/>
      <c r="M37" s="2"/>
      <c r="N37" s="2"/>
      <c r="O37" s="2"/>
      <c r="P37" s="57"/>
    </row>
    <row r="38" spans="2:16" ht="12.75">
      <c r="B38" s="56"/>
      <c r="C38" s="2"/>
      <c r="D38" s="2"/>
      <c r="E38" s="2"/>
      <c r="F38" s="2"/>
      <c r="G38" s="2"/>
      <c r="H38" s="2"/>
      <c r="I38" s="2"/>
      <c r="J38" s="2"/>
      <c r="K38" s="2"/>
      <c r="L38" s="2"/>
      <c r="M38" s="2"/>
      <c r="N38" s="2"/>
      <c r="O38" s="2"/>
      <c r="P38" s="57"/>
    </row>
    <row r="39" spans="2:16" ht="12.75">
      <c r="B39" s="56"/>
      <c r="C39" s="2"/>
      <c r="D39" s="2"/>
      <c r="E39" s="2"/>
      <c r="F39" s="2"/>
      <c r="G39" s="2"/>
      <c r="H39" s="2"/>
      <c r="I39" s="2"/>
      <c r="J39" s="2"/>
      <c r="K39" s="68" t="s">
        <v>19</v>
      </c>
      <c r="L39" s="2"/>
      <c r="M39" s="2"/>
      <c r="N39" s="2"/>
      <c r="O39" s="2"/>
      <c r="P39" s="57"/>
    </row>
    <row r="40" spans="2:16" ht="12.75">
      <c r="B40" s="56"/>
      <c r="C40" s="2"/>
      <c r="D40" s="2"/>
      <c r="E40" s="2"/>
      <c r="F40" s="2"/>
      <c r="G40" s="2"/>
      <c r="H40" s="268" t="s">
        <v>20</v>
      </c>
      <c r="I40" s="268"/>
      <c r="J40" s="2"/>
      <c r="K40" s="324" t="s">
        <v>123</v>
      </c>
      <c r="L40" s="325"/>
      <c r="M40" s="2"/>
      <c r="N40" s="2"/>
      <c r="O40" s="2"/>
      <c r="P40" s="57"/>
    </row>
    <row r="41" spans="2:16" ht="13.5" thickBot="1">
      <c r="B41" s="64"/>
      <c r="C41" s="65"/>
      <c r="D41" s="65"/>
      <c r="E41" s="65"/>
      <c r="F41" s="65"/>
      <c r="G41" s="65"/>
      <c r="H41" s="326" t="s">
        <v>123</v>
      </c>
      <c r="I41" s="327"/>
      <c r="J41" s="65"/>
      <c r="K41" s="125"/>
      <c r="L41" s="126"/>
      <c r="M41" s="65"/>
      <c r="N41" s="65"/>
      <c r="O41" s="65"/>
      <c r="P41" s="66"/>
    </row>
    <row r="42" spans="2:16" ht="12.75">
      <c r="B42" s="2"/>
      <c r="C42" s="2"/>
      <c r="D42" s="2"/>
      <c r="E42" s="2"/>
      <c r="F42" s="2"/>
      <c r="G42" s="2"/>
      <c r="H42" s="2"/>
      <c r="I42" s="2"/>
      <c r="J42" s="2"/>
      <c r="K42" s="2"/>
      <c r="L42" s="2"/>
      <c r="M42" s="2"/>
      <c r="N42" s="2"/>
      <c r="O42" s="2"/>
      <c r="P42" s="2"/>
    </row>
  </sheetData>
  <sheetProtection password="CCA0" sheet="1"/>
  <mergeCells count="41">
    <mergeCell ref="X9:AC9"/>
    <mergeCell ref="AD9:AI9"/>
    <mergeCell ref="X8:AI8"/>
    <mergeCell ref="O29:O31"/>
    <mergeCell ref="O19:P22"/>
    <mergeCell ref="E19:G19"/>
    <mergeCell ref="E20:G20"/>
    <mergeCell ref="F22:H24"/>
    <mergeCell ref="C30:E30"/>
    <mergeCell ref="M6:N6"/>
    <mergeCell ref="K21:L21"/>
    <mergeCell ref="C11:C15"/>
    <mergeCell ref="F9:G9"/>
    <mergeCell ref="K34:L34"/>
    <mergeCell ref="K22:L22"/>
    <mergeCell ref="K23:L23"/>
    <mergeCell ref="K24:L24"/>
    <mergeCell ref="K40:L40"/>
    <mergeCell ref="H41:I41"/>
    <mergeCell ref="E17:G17"/>
    <mergeCell ref="E18:G18"/>
    <mergeCell ref="F28:G28"/>
    <mergeCell ref="H28:I28"/>
    <mergeCell ref="H40:I40"/>
    <mergeCell ref="H33:I33"/>
    <mergeCell ref="F27:G27"/>
    <mergeCell ref="H27:I27"/>
    <mergeCell ref="M4:N4"/>
    <mergeCell ref="E5:F5"/>
    <mergeCell ref="G5:H5"/>
    <mergeCell ref="I5:J5"/>
    <mergeCell ref="K5:L5"/>
    <mergeCell ref="M5:N5"/>
    <mergeCell ref="I4:J4"/>
    <mergeCell ref="H2:K2"/>
    <mergeCell ref="E6:J6"/>
    <mergeCell ref="K6:L6"/>
    <mergeCell ref="K4:L4"/>
    <mergeCell ref="C3:F3"/>
    <mergeCell ref="C6:C9"/>
    <mergeCell ref="H3:K3"/>
  </mergeCells>
  <printOptions horizontalCentered="1"/>
  <pageMargins left="0.7" right="0.7" top="0.75" bottom="0.75" header="0.3" footer="0.3"/>
  <pageSetup firstPageNumber="1" useFirstPageNumber="1" fitToHeight="1" fitToWidth="1" horizontalDpi="600" verticalDpi="600" orientation="portrait" scale="74" r:id="rId2"/>
  <headerFooter>
    <oddFooter>&amp;L&amp;"Arial,Bold"&amp;D&amp;R&amp;"Arial,Bold"&amp;A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5:Q80"/>
  <sheetViews>
    <sheetView workbookViewId="0" topLeftCell="A1">
      <selection activeCell="T24" sqref="T24"/>
    </sheetView>
  </sheetViews>
  <sheetFormatPr defaultColWidth="9.140625" defaultRowHeight="12.75"/>
  <cols>
    <col min="2" max="2" width="3.00390625" style="0" customWidth="1"/>
    <col min="3" max="3" width="4.140625" style="0" customWidth="1"/>
  </cols>
  <sheetData>
    <row r="4" ht="13.5" thickBot="1"/>
    <row r="5" spans="2:17" ht="13.5" thickBot="1">
      <c r="B5" s="53"/>
      <c r="C5" s="54"/>
      <c r="D5" s="54"/>
      <c r="E5" s="54"/>
      <c r="F5" s="54"/>
      <c r="G5" s="54"/>
      <c r="H5" s="54"/>
      <c r="I5" s="54"/>
      <c r="J5" s="54"/>
      <c r="K5" s="54"/>
      <c r="L5" s="54"/>
      <c r="M5" s="54"/>
      <c r="N5" s="54"/>
      <c r="O5" s="54"/>
      <c r="P5" s="55"/>
      <c r="Q5" t="s">
        <v>91</v>
      </c>
    </row>
    <row r="6" spans="2:16" ht="21.75" customHeight="1" thickBot="1">
      <c r="B6" s="56"/>
      <c r="C6" s="2"/>
      <c r="D6" s="2"/>
      <c r="E6" s="406" t="s">
        <v>29</v>
      </c>
      <c r="F6" s="407"/>
      <c r="G6" s="407"/>
      <c r="H6" s="407"/>
      <c r="I6" s="407"/>
      <c r="J6" s="408"/>
      <c r="K6" s="2"/>
      <c r="L6" s="379" t="s">
        <v>156</v>
      </c>
      <c r="M6" s="380"/>
      <c r="N6" s="380"/>
      <c r="O6" s="380"/>
      <c r="P6" s="381"/>
    </row>
    <row r="7" spans="2:16" ht="13.5" thickBot="1">
      <c r="B7" s="56"/>
      <c r="C7" s="36"/>
      <c r="D7" s="2"/>
      <c r="E7" s="2"/>
      <c r="F7" s="2"/>
      <c r="G7" s="2"/>
      <c r="H7" s="2"/>
      <c r="I7" s="2"/>
      <c r="J7" s="2"/>
      <c r="K7" s="2"/>
      <c r="L7" s="382"/>
      <c r="M7" s="383"/>
      <c r="N7" s="383"/>
      <c r="O7" s="383"/>
      <c r="P7" s="384"/>
    </row>
    <row r="8" spans="2:16" ht="22.5">
      <c r="B8" s="56"/>
      <c r="C8" s="36"/>
      <c r="D8" s="2"/>
      <c r="E8" s="2"/>
      <c r="F8" s="51" t="s">
        <v>70</v>
      </c>
      <c r="G8" s="33" t="s">
        <v>27</v>
      </c>
      <c r="H8" s="2"/>
      <c r="I8" s="2"/>
      <c r="J8" s="2"/>
      <c r="K8" s="2"/>
      <c r="L8" s="421" t="s">
        <v>69</v>
      </c>
      <c r="M8" s="352"/>
      <c r="N8" s="352"/>
      <c r="O8" s="354" t="s">
        <v>71</v>
      </c>
      <c r="P8" s="355"/>
    </row>
    <row r="9" spans="2:16" ht="12" customHeight="1">
      <c r="B9" s="56"/>
      <c r="C9" s="36"/>
      <c r="D9" s="2"/>
      <c r="E9" s="2"/>
      <c r="F9" s="46" t="s">
        <v>35</v>
      </c>
      <c r="G9" s="215">
        <v>0</v>
      </c>
      <c r="H9" s="363" t="s">
        <v>68</v>
      </c>
      <c r="I9" s="362"/>
      <c r="J9" s="2"/>
      <c r="K9" s="2"/>
      <c r="L9" s="352"/>
      <c r="M9" s="352"/>
      <c r="N9" s="352"/>
      <c r="O9" s="258" t="s">
        <v>38</v>
      </c>
      <c r="P9" s="260"/>
    </row>
    <row r="10" spans="2:16" ht="12.75">
      <c r="B10" s="56"/>
      <c r="C10" s="36"/>
      <c r="D10" s="2"/>
      <c r="E10" s="275" t="s">
        <v>34</v>
      </c>
      <c r="F10" s="275"/>
      <c r="G10" s="93" t="s">
        <v>24</v>
      </c>
      <c r="H10" s="2"/>
      <c r="I10" s="36" t="s">
        <v>26</v>
      </c>
      <c r="J10" s="2"/>
      <c r="K10" s="2"/>
      <c r="L10" s="352"/>
      <c r="M10" s="352"/>
      <c r="N10" s="352"/>
      <c r="O10" s="47" t="s">
        <v>37</v>
      </c>
      <c r="P10" s="103">
        <v>1</v>
      </c>
    </row>
    <row r="11" spans="2:16" ht="12.75">
      <c r="B11" s="56"/>
      <c r="C11" s="36"/>
      <c r="D11" s="2"/>
      <c r="E11" s="275" t="s">
        <v>34</v>
      </c>
      <c r="F11" s="275"/>
      <c r="G11" s="38" t="s">
        <v>25</v>
      </c>
      <c r="H11" s="2"/>
      <c r="I11" s="2"/>
      <c r="J11" s="2"/>
      <c r="K11" s="2"/>
      <c r="L11" s="352"/>
      <c r="M11" s="352"/>
      <c r="N11" s="352"/>
      <c r="O11" s="37"/>
      <c r="P11" s="57"/>
    </row>
    <row r="12" spans="2:16" ht="12.75">
      <c r="B12" s="56"/>
      <c r="C12" s="36"/>
      <c r="D12" s="36"/>
      <c r="E12" s="39"/>
      <c r="F12" s="46" t="s">
        <v>35</v>
      </c>
      <c r="G12" s="75"/>
      <c r="H12" s="363" t="s">
        <v>73</v>
      </c>
      <c r="I12" s="362"/>
      <c r="J12" s="2"/>
      <c r="K12" s="2"/>
      <c r="L12" s="352"/>
      <c r="M12" s="352"/>
      <c r="N12" s="352"/>
      <c r="O12" s="37"/>
      <c r="P12" s="57"/>
    </row>
    <row r="13" spans="2:16" ht="12.75">
      <c r="B13" s="56"/>
      <c r="C13" s="2"/>
      <c r="D13" s="2"/>
      <c r="E13" s="2"/>
      <c r="F13" s="2"/>
      <c r="G13" s="2"/>
      <c r="H13" s="2"/>
      <c r="I13" s="2"/>
      <c r="J13" s="2"/>
      <c r="K13" s="2"/>
      <c r="L13" s="352"/>
      <c r="M13" s="352"/>
      <c r="N13" s="352"/>
      <c r="O13" s="37"/>
      <c r="P13" s="57"/>
    </row>
    <row r="14" spans="2:16" ht="15">
      <c r="B14" s="56"/>
      <c r="C14" s="2"/>
      <c r="D14" s="2"/>
      <c r="E14" s="2"/>
      <c r="F14" s="2"/>
      <c r="G14" s="2"/>
      <c r="H14" s="2"/>
      <c r="I14" s="2"/>
      <c r="J14" s="2"/>
      <c r="K14" s="2"/>
      <c r="L14" s="2"/>
      <c r="M14" s="2"/>
      <c r="N14" s="2"/>
      <c r="O14" s="52" t="s">
        <v>72</v>
      </c>
      <c r="P14" s="57"/>
    </row>
    <row r="15" spans="2:16" ht="12.75">
      <c r="B15" s="56"/>
      <c r="C15" s="2"/>
      <c r="D15" s="2"/>
      <c r="E15" s="2"/>
      <c r="F15" s="2"/>
      <c r="G15" s="2"/>
      <c r="H15" s="2"/>
      <c r="I15" s="2"/>
      <c r="J15" s="2"/>
      <c r="K15" s="2"/>
      <c r="L15" s="356" t="s">
        <v>28</v>
      </c>
      <c r="M15" s="357"/>
      <c r="N15" s="358"/>
      <c r="O15" s="27">
        <v>0</v>
      </c>
      <c r="P15" s="63" t="s">
        <v>4</v>
      </c>
    </row>
    <row r="16" spans="2:16" ht="12.75">
      <c r="B16" s="56"/>
      <c r="C16" s="2"/>
      <c r="D16" s="2"/>
      <c r="E16" s="2"/>
      <c r="F16" s="2"/>
      <c r="G16" s="2"/>
      <c r="H16" s="2"/>
      <c r="I16" s="2"/>
      <c r="J16" s="2"/>
      <c r="K16" s="2"/>
      <c r="L16" s="359"/>
      <c r="M16" s="360"/>
      <c r="N16" s="361"/>
      <c r="O16" s="27">
        <v>0</v>
      </c>
      <c r="P16" s="63" t="s">
        <v>5</v>
      </c>
    </row>
    <row r="17" spans="2:16" ht="15">
      <c r="B17" s="56"/>
      <c r="C17" s="2"/>
      <c r="D17" s="2"/>
      <c r="E17" s="2"/>
      <c r="F17" s="2"/>
      <c r="G17" s="2"/>
      <c r="H17" s="2"/>
      <c r="I17" s="2"/>
      <c r="J17" s="2"/>
      <c r="K17" s="2"/>
      <c r="L17" s="2"/>
      <c r="M17" s="2"/>
      <c r="N17" s="2"/>
      <c r="O17" s="52"/>
      <c r="P17" s="57"/>
    </row>
    <row r="18" spans="2:16" ht="15">
      <c r="B18" s="56"/>
      <c r="C18" s="2"/>
      <c r="D18" s="2"/>
      <c r="E18" s="2"/>
      <c r="F18" s="2"/>
      <c r="G18" s="2"/>
      <c r="H18" s="2"/>
      <c r="I18" s="2"/>
      <c r="J18" s="2"/>
      <c r="K18" s="2"/>
      <c r="L18" s="268"/>
      <c r="M18" s="362"/>
      <c r="N18" s="362"/>
      <c r="O18" s="52"/>
      <c r="P18" s="57"/>
    </row>
    <row r="19" spans="2:16" ht="15" customHeight="1">
      <c r="B19" s="56"/>
      <c r="C19" s="2"/>
      <c r="D19" s="2"/>
      <c r="E19" s="2"/>
      <c r="F19" s="2"/>
      <c r="G19" s="2"/>
      <c r="H19" s="30"/>
      <c r="I19" s="2"/>
      <c r="J19" s="2"/>
      <c r="K19" s="2"/>
      <c r="L19" s="415" t="s">
        <v>151</v>
      </c>
      <c r="M19" s="416"/>
      <c r="N19" s="213">
        <f>(O15+O23)</f>
        <v>0</v>
      </c>
      <c r="O19" s="210" t="s">
        <v>4</v>
      </c>
      <c r="P19" s="57"/>
    </row>
    <row r="20" spans="2:16" ht="15" customHeight="1">
      <c r="B20" s="56"/>
      <c r="C20" s="2"/>
      <c r="D20" s="2"/>
      <c r="E20" s="2"/>
      <c r="F20" s="2"/>
      <c r="G20" s="2"/>
      <c r="H20" s="30"/>
      <c r="I20" s="2"/>
      <c r="J20" s="2"/>
      <c r="K20" s="2"/>
      <c r="L20" s="417"/>
      <c r="M20" s="418"/>
      <c r="N20" s="214">
        <v>0</v>
      </c>
      <c r="O20" s="210" t="s">
        <v>5</v>
      </c>
      <c r="P20" s="57"/>
    </row>
    <row r="21" spans="2:16" ht="12.75">
      <c r="B21" s="56"/>
      <c r="C21" s="2"/>
      <c r="D21" s="2"/>
      <c r="E21" s="2"/>
      <c r="F21" s="2"/>
      <c r="G21" s="2"/>
      <c r="H21" s="30"/>
      <c r="I21" s="2"/>
      <c r="J21" s="2"/>
      <c r="K21" s="2"/>
      <c r="L21" s="2"/>
      <c r="M21" s="2"/>
      <c r="N21" s="2"/>
      <c r="O21" s="2"/>
      <c r="P21" s="57"/>
    </row>
    <row r="22" spans="2:16" ht="12.75" customHeight="1">
      <c r="B22" s="56"/>
      <c r="C22" s="2"/>
      <c r="D22" s="2"/>
      <c r="E22" s="2"/>
      <c r="F22" s="336" t="s">
        <v>85</v>
      </c>
      <c r="G22" s="336"/>
      <c r="H22" s="372"/>
      <c r="I22" s="2"/>
      <c r="J22" s="2"/>
      <c r="K22" s="2"/>
      <c r="L22" s="2"/>
      <c r="M22" s="2"/>
      <c r="N22" s="2"/>
      <c r="O22" s="211" t="s">
        <v>152</v>
      </c>
      <c r="P22" s="57"/>
    </row>
    <row r="23" spans="2:16" ht="12.75" customHeight="1">
      <c r="B23" s="56"/>
      <c r="C23" s="2"/>
      <c r="D23" s="2"/>
      <c r="E23" s="2"/>
      <c r="F23" s="2"/>
      <c r="G23" s="2"/>
      <c r="H23" s="30"/>
      <c r="I23" s="2"/>
      <c r="J23" s="2"/>
      <c r="K23" s="2"/>
      <c r="L23" s="409" t="s">
        <v>168</v>
      </c>
      <c r="M23" s="410"/>
      <c r="N23" s="411"/>
      <c r="O23" s="27">
        <v>0</v>
      </c>
      <c r="P23" s="63" t="s">
        <v>4</v>
      </c>
    </row>
    <row r="24" spans="2:16" ht="12.75">
      <c r="B24" s="56"/>
      <c r="C24" s="2"/>
      <c r="D24" s="2"/>
      <c r="E24" s="268"/>
      <c r="F24" s="268"/>
      <c r="G24" s="2"/>
      <c r="H24" s="30"/>
      <c r="I24" s="2"/>
      <c r="J24" s="2"/>
      <c r="K24" s="2"/>
      <c r="L24" s="412"/>
      <c r="M24" s="413"/>
      <c r="N24" s="414"/>
      <c r="O24" s="27"/>
      <c r="P24" s="63" t="s">
        <v>5</v>
      </c>
    </row>
    <row r="25" spans="2:16" ht="13.5" thickBot="1">
      <c r="B25" s="56"/>
      <c r="C25" s="2"/>
      <c r="D25" s="104"/>
      <c r="E25" s="104"/>
      <c r="F25" s="104"/>
      <c r="G25" s="104"/>
      <c r="H25" s="105"/>
      <c r="I25" s="31"/>
      <c r="J25" s="32"/>
      <c r="K25" s="2"/>
      <c r="L25" s="2"/>
      <c r="M25" s="2"/>
      <c r="N25" s="2"/>
      <c r="O25" s="2" t="s">
        <v>17</v>
      </c>
      <c r="P25" s="57"/>
    </row>
    <row r="26" spans="2:16" ht="12.75">
      <c r="B26" s="56"/>
      <c r="C26" s="2"/>
      <c r="D26" s="2"/>
      <c r="E26" s="2"/>
      <c r="F26" s="2"/>
      <c r="G26" s="2"/>
      <c r="H26" s="2"/>
      <c r="I26" s="2"/>
      <c r="J26" s="2"/>
      <c r="K26" s="2"/>
      <c r="L26" s="2"/>
      <c r="M26" s="2"/>
      <c r="N26" s="2"/>
      <c r="O26" s="2"/>
      <c r="P26" s="57"/>
    </row>
    <row r="27" spans="2:16" ht="12.75">
      <c r="B27" s="56"/>
      <c r="C27" s="2"/>
      <c r="D27" s="2"/>
      <c r="E27" s="2"/>
      <c r="F27" s="2"/>
      <c r="G27" s="2"/>
      <c r="H27" s="2"/>
      <c r="I27" s="2"/>
      <c r="J27" s="2"/>
      <c r="K27" s="2"/>
      <c r="L27" s="2"/>
      <c r="M27" s="2"/>
      <c r="N27" s="2"/>
      <c r="O27" s="2"/>
      <c r="P27" s="57"/>
    </row>
    <row r="28" spans="2:16" ht="12.75">
      <c r="B28" s="56"/>
      <c r="C28" s="2"/>
      <c r="D28" s="2"/>
      <c r="E28" s="2"/>
      <c r="F28" s="2"/>
      <c r="G28" s="2"/>
      <c r="H28" s="41"/>
      <c r="I28" s="304" t="s">
        <v>40</v>
      </c>
      <c r="J28" s="373"/>
      <c r="K28" s="2"/>
      <c r="L28" s="2"/>
      <c r="M28" s="2"/>
      <c r="N28" s="2"/>
      <c r="O28" s="110"/>
      <c r="P28" s="57"/>
    </row>
    <row r="29" spans="2:16" ht="12.75">
      <c r="B29" s="56"/>
      <c r="C29" s="2"/>
      <c r="D29" s="2"/>
      <c r="E29" s="2"/>
      <c r="F29" s="2"/>
      <c r="G29" s="2"/>
      <c r="H29" s="42"/>
      <c r="I29" s="373"/>
      <c r="J29" s="373"/>
      <c r="K29" s="2"/>
      <c r="L29" s="374" t="s">
        <v>30</v>
      </c>
      <c r="M29" s="375"/>
      <c r="N29" s="376"/>
      <c r="O29" s="45"/>
      <c r="P29" s="57"/>
    </row>
    <row r="30" spans="2:16" ht="12.75">
      <c r="B30" s="56"/>
      <c r="C30" s="2"/>
      <c r="D30" s="2"/>
      <c r="E30" s="2"/>
      <c r="F30" s="2"/>
      <c r="G30" s="2"/>
      <c r="H30" s="62" t="s">
        <v>74</v>
      </c>
      <c r="I30" s="2"/>
      <c r="J30" s="2"/>
      <c r="K30" s="2"/>
      <c r="L30" s="12" t="s">
        <v>31</v>
      </c>
      <c r="M30" s="12" t="s">
        <v>32</v>
      </c>
      <c r="N30" s="12" t="s">
        <v>33</v>
      </c>
      <c r="O30" s="45"/>
      <c r="P30" s="57"/>
    </row>
    <row r="31" spans="2:16" ht="15" customHeight="1">
      <c r="B31" s="56"/>
      <c r="C31" s="2"/>
      <c r="D31" s="2"/>
      <c r="E31" s="28"/>
      <c r="F31" s="28"/>
      <c r="G31" s="28"/>
      <c r="H31" s="28"/>
      <c r="I31" s="28"/>
      <c r="J31" s="2"/>
      <c r="K31" s="2"/>
      <c r="L31" s="33" t="s">
        <v>26</v>
      </c>
      <c r="M31" s="12">
        <f>(N19*P10)</f>
        <v>0</v>
      </c>
      <c r="N31" s="12">
        <f>(N20*P10)</f>
        <v>0</v>
      </c>
      <c r="O31" s="45"/>
      <c r="P31" s="57"/>
    </row>
    <row r="32" spans="2:16" ht="13.5" customHeight="1">
      <c r="B32" s="56"/>
      <c r="C32" s="2"/>
      <c r="D32" s="2"/>
      <c r="E32" s="28"/>
      <c r="F32" s="28"/>
      <c r="G32" s="28"/>
      <c r="H32" s="28"/>
      <c r="I32" s="28"/>
      <c r="J32" s="2"/>
      <c r="K32" s="2"/>
      <c r="L32" s="33" t="s">
        <v>36</v>
      </c>
      <c r="M32" s="12">
        <f>(G9)</f>
        <v>0</v>
      </c>
      <c r="N32" s="12">
        <f>(G12)</f>
        <v>0</v>
      </c>
      <c r="O32" s="12">
        <f>(M32)</f>
        <v>0</v>
      </c>
      <c r="P32" s="108">
        <f>(N32)</f>
        <v>0</v>
      </c>
    </row>
    <row r="33" spans="2:16" ht="12.75">
      <c r="B33" s="56"/>
      <c r="C33" s="2"/>
      <c r="D33" s="2"/>
      <c r="E33" s="2"/>
      <c r="F33" s="2"/>
      <c r="G33" s="2"/>
      <c r="H33" s="62" t="s">
        <v>75</v>
      </c>
      <c r="I33" s="2"/>
      <c r="J33" s="2"/>
      <c r="K33" s="2"/>
      <c r="L33" s="48" t="s">
        <v>39</v>
      </c>
      <c r="M33" s="49">
        <f>SUM((M31*2)+M32)</f>
        <v>0</v>
      </c>
      <c r="N33" s="50">
        <f>SUM((N31*2)+N32)</f>
        <v>0</v>
      </c>
      <c r="O33" s="49">
        <f>SUM(M31+O32)</f>
        <v>0</v>
      </c>
      <c r="P33" s="212">
        <f>(G12+N31)</f>
        <v>0</v>
      </c>
    </row>
    <row r="34" spans="2:16" ht="12.75">
      <c r="B34" s="56"/>
      <c r="C34" s="2"/>
      <c r="D34" s="2"/>
      <c r="E34" s="2"/>
      <c r="F34" s="2"/>
      <c r="G34" s="2"/>
      <c r="H34" s="2"/>
      <c r="I34" s="2"/>
      <c r="J34" s="2"/>
      <c r="K34" s="2"/>
      <c r="L34" s="29"/>
      <c r="M34" s="370" t="s">
        <v>150</v>
      </c>
      <c r="N34" s="370"/>
      <c r="O34" s="370" t="s">
        <v>76</v>
      </c>
      <c r="P34" s="371"/>
    </row>
    <row r="35" spans="2:16" ht="12.75">
      <c r="B35" s="56"/>
      <c r="C35" s="2"/>
      <c r="D35" s="2"/>
      <c r="E35" s="2"/>
      <c r="F35" s="2"/>
      <c r="G35" s="2"/>
      <c r="H35" s="2"/>
      <c r="I35" s="2"/>
      <c r="J35" s="2"/>
      <c r="K35" s="2"/>
      <c r="L35" s="69"/>
      <c r="M35" s="69"/>
      <c r="N35" s="69"/>
      <c r="O35" s="69"/>
      <c r="P35" s="109"/>
    </row>
    <row r="36" spans="2:16" ht="12.75">
      <c r="B36" s="56"/>
      <c r="C36" s="2"/>
      <c r="D36" s="2"/>
      <c r="E36" s="2"/>
      <c r="F36" s="2"/>
      <c r="G36" s="2"/>
      <c r="H36" s="2"/>
      <c r="I36" s="2"/>
      <c r="J36" s="2"/>
      <c r="K36" s="2"/>
      <c r="L36" s="69"/>
      <c r="M36" s="69"/>
      <c r="N36" s="69"/>
      <c r="O36" s="69"/>
      <c r="P36" s="109"/>
    </row>
    <row r="37" spans="2:16" ht="12.75">
      <c r="B37" s="56"/>
      <c r="C37" s="2"/>
      <c r="D37" s="2"/>
      <c r="E37" s="2"/>
      <c r="F37" s="2"/>
      <c r="G37" s="2"/>
      <c r="H37" s="2"/>
      <c r="I37" s="2"/>
      <c r="J37" s="2"/>
      <c r="K37" s="2"/>
      <c r="L37" s="69"/>
      <c r="M37" s="69"/>
      <c r="N37" s="69"/>
      <c r="O37" s="69"/>
      <c r="P37" s="109"/>
    </row>
    <row r="38" spans="2:16" ht="12.75">
      <c r="B38" s="56"/>
      <c r="C38" s="2"/>
      <c r="D38" s="2"/>
      <c r="E38" s="2"/>
      <c r="F38" s="2"/>
      <c r="G38" s="2"/>
      <c r="H38" s="2"/>
      <c r="I38" s="2"/>
      <c r="J38" s="2"/>
      <c r="K38" s="2"/>
      <c r="L38" s="69"/>
      <c r="M38" s="69"/>
      <c r="N38" s="69"/>
      <c r="O38" s="69"/>
      <c r="P38" s="109"/>
    </row>
    <row r="39" spans="2:16" ht="12.75">
      <c r="B39" s="56"/>
      <c r="C39" s="2"/>
      <c r="D39" s="2"/>
      <c r="E39" s="2"/>
      <c r="F39" s="2"/>
      <c r="G39" s="2"/>
      <c r="H39" s="2"/>
      <c r="I39" s="2"/>
      <c r="J39" s="2"/>
      <c r="K39" s="2"/>
      <c r="L39" s="69"/>
      <c r="M39" s="69"/>
      <c r="N39" s="69"/>
      <c r="O39" s="69"/>
      <c r="P39" s="109"/>
    </row>
    <row r="40" spans="2:16" ht="12.75">
      <c r="B40" s="56"/>
      <c r="C40" s="2"/>
      <c r="D40" s="2"/>
      <c r="E40" s="2"/>
      <c r="F40" s="2"/>
      <c r="G40" s="2"/>
      <c r="H40" s="2"/>
      <c r="I40" s="2"/>
      <c r="J40" s="2"/>
      <c r="K40" s="2"/>
      <c r="L40" s="69"/>
      <c r="M40" s="69"/>
      <c r="N40" s="69"/>
      <c r="O40" s="69"/>
      <c r="P40" s="109"/>
    </row>
    <row r="41" spans="2:16" ht="13.5" thickBot="1">
      <c r="B41" s="64"/>
      <c r="C41" s="65"/>
      <c r="D41" s="65"/>
      <c r="E41" s="65"/>
      <c r="F41" s="65"/>
      <c r="G41" s="65"/>
      <c r="H41" s="65"/>
      <c r="I41" s="65"/>
      <c r="J41" s="65"/>
      <c r="K41" s="65"/>
      <c r="L41" s="65"/>
      <c r="M41" s="65"/>
      <c r="N41" s="65"/>
      <c r="O41" s="65"/>
      <c r="P41" s="66"/>
    </row>
    <row r="42" spans="2:17" ht="15.75" customHeight="1" thickBot="1">
      <c r="B42" s="53"/>
      <c r="C42" s="54"/>
      <c r="D42" s="54"/>
      <c r="E42" s="54"/>
      <c r="F42" s="54"/>
      <c r="G42" s="54"/>
      <c r="H42" s="54"/>
      <c r="I42" s="54"/>
      <c r="J42" s="54"/>
      <c r="K42" s="54"/>
      <c r="L42" s="54"/>
      <c r="M42" s="54"/>
      <c r="N42" s="54"/>
      <c r="O42" s="54"/>
      <c r="P42" s="55"/>
      <c r="Q42" t="s">
        <v>92</v>
      </c>
    </row>
    <row r="43" spans="2:16" ht="12.75">
      <c r="B43" s="135"/>
      <c r="C43" s="398" t="s">
        <v>140</v>
      </c>
      <c r="D43" s="399"/>
      <c r="E43" s="399"/>
      <c r="F43" s="399"/>
      <c r="G43" s="400"/>
      <c r="H43" s="62"/>
      <c r="I43" s="377" t="s">
        <v>96</v>
      </c>
      <c r="J43" s="378"/>
      <c r="K43" s="62"/>
      <c r="L43" s="379" t="s">
        <v>157</v>
      </c>
      <c r="M43" s="380"/>
      <c r="N43" s="380"/>
      <c r="O43" s="380"/>
      <c r="P43" s="381"/>
    </row>
    <row r="44" spans="2:16" ht="13.5" thickBot="1">
      <c r="B44" s="135"/>
      <c r="C44" s="401"/>
      <c r="D44" s="247"/>
      <c r="E44" s="247"/>
      <c r="F44" s="247"/>
      <c r="G44" s="402"/>
      <c r="H44" s="62"/>
      <c r="I44" s="25"/>
      <c r="J44" s="62"/>
      <c r="K44" s="62"/>
      <c r="L44" s="382"/>
      <c r="M44" s="383"/>
      <c r="N44" s="383"/>
      <c r="O44" s="383"/>
      <c r="P44" s="384"/>
    </row>
    <row r="45" spans="2:16" ht="13.5" thickBot="1">
      <c r="B45" s="135"/>
      <c r="C45" s="403"/>
      <c r="D45" s="404"/>
      <c r="E45" s="404"/>
      <c r="F45" s="404"/>
      <c r="G45" s="405"/>
      <c r="H45" s="137"/>
      <c r="I45" s="62"/>
      <c r="J45" s="62"/>
      <c r="K45" s="62"/>
      <c r="L45" s="62"/>
      <c r="M45" s="62"/>
      <c r="N45" s="62"/>
      <c r="O45" s="62"/>
      <c r="P45" s="136"/>
    </row>
    <row r="46" spans="2:16" ht="12.75">
      <c r="B46" s="135"/>
      <c r="C46" s="62"/>
      <c r="D46" s="62"/>
      <c r="E46" s="62"/>
      <c r="F46" s="62"/>
      <c r="G46" s="62"/>
      <c r="H46" s="134" t="s">
        <v>94</v>
      </c>
      <c r="I46" s="62"/>
      <c r="J46" s="62"/>
      <c r="K46" s="62"/>
      <c r="L46" s="62"/>
      <c r="M46" s="62"/>
      <c r="N46" s="62"/>
      <c r="O46" s="62"/>
      <c r="P46" s="136"/>
    </row>
    <row r="47" spans="2:16" ht="12.75">
      <c r="B47" s="135"/>
      <c r="C47" s="62"/>
      <c r="D47" s="62"/>
      <c r="E47" s="62"/>
      <c r="F47" s="62"/>
      <c r="G47" s="62"/>
      <c r="H47" s="137"/>
      <c r="I47" s="62"/>
      <c r="J47" s="62"/>
      <c r="K47" s="62"/>
      <c r="L47" s="62"/>
      <c r="M47" s="62"/>
      <c r="N47" s="62"/>
      <c r="O47" s="62"/>
      <c r="P47" s="136"/>
    </row>
    <row r="48" spans="2:16" ht="12.75">
      <c r="B48" s="135"/>
      <c r="C48" s="62"/>
      <c r="D48" s="62"/>
      <c r="E48" s="62"/>
      <c r="F48" s="62"/>
      <c r="G48" s="62"/>
      <c r="H48" s="137"/>
      <c r="I48" s="62"/>
      <c r="J48" s="62"/>
      <c r="K48" s="62"/>
      <c r="L48" s="62"/>
      <c r="M48" s="62"/>
      <c r="N48" s="62"/>
      <c r="O48" s="62"/>
      <c r="P48" s="136"/>
    </row>
    <row r="49" spans="2:16" ht="12.75">
      <c r="B49" s="135"/>
      <c r="C49" s="62"/>
      <c r="D49" s="62"/>
      <c r="E49" s="62"/>
      <c r="F49" s="62"/>
      <c r="G49" s="28" t="s">
        <v>97</v>
      </c>
      <c r="H49" s="146" t="s">
        <v>98</v>
      </c>
      <c r="I49" s="62"/>
      <c r="J49" s="62"/>
      <c r="K49" s="62"/>
      <c r="L49" s="62"/>
      <c r="M49" s="62"/>
      <c r="N49" s="62"/>
      <c r="O49" s="62"/>
      <c r="P49" s="136"/>
    </row>
    <row r="50" spans="2:16" ht="12.75">
      <c r="B50" s="135"/>
      <c r="C50" s="62"/>
      <c r="D50" s="62"/>
      <c r="E50" s="62"/>
      <c r="F50" s="144"/>
      <c r="G50" s="44"/>
      <c r="H50" s="146"/>
      <c r="I50" s="62"/>
      <c r="J50" s="62"/>
      <c r="K50" s="62"/>
      <c r="L50" s="62"/>
      <c r="M50" s="62"/>
      <c r="N50" s="62"/>
      <c r="O50" s="62"/>
      <c r="P50" s="136"/>
    </row>
    <row r="51" spans="2:16" ht="13.5" thickBot="1">
      <c r="B51" s="135"/>
      <c r="C51" s="62"/>
      <c r="D51" s="62"/>
      <c r="E51" s="62"/>
      <c r="F51" s="144"/>
      <c r="G51" s="144"/>
      <c r="H51" s="137"/>
      <c r="I51" s="143" t="s">
        <v>95</v>
      </c>
      <c r="J51" s="62"/>
      <c r="K51" s="62"/>
      <c r="L51" s="62"/>
      <c r="M51" s="62"/>
      <c r="N51" s="62"/>
      <c r="O51" s="62"/>
      <c r="P51" s="136"/>
    </row>
    <row r="52" spans="2:16" ht="13.5" thickBot="1">
      <c r="B52" s="135"/>
      <c r="C52" s="62"/>
      <c r="D52" s="62"/>
      <c r="E52" s="62"/>
      <c r="F52" s="145"/>
      <c r="G52" s="138"/>
      <c r="H52" s="390" t="s">
        <v>54</v>
      </c>
      <c r="I52" s="390"/>
      <c r="J52" s="62"/>
      <c r="K52" s="62"/>
      <c r="L52" s="62"/>
      <c r="M52" s="62"/>
      <c r="N52" s="62"/>
      <c r="O52" s="62"/>
      <c r="P52" s="136"/>
    </row>
    <row r="53" spans="2:16" ht="12.75">
      <c r="B53" s="135"/>
      <c r="C53" s="62"/>
      <c r="D53" s="62"/>
      <c r="E53" s="62"/>
      <c r="F53" s="139"/>
      <c r="G53" s="139"/>
      <c r="H53" s="139"/>
      <c r="I53" s="139"/>
      <c r="J53" s="62"/>
      <c r="K53" s="62"/>
      <c r="L53" s="62"/>
      <c r="M53" s="62"/>
      <c r="N53" s="62"/>
      <c r="O53" s="62"/>
      <c r="P53" s="136"/>
    </row>
    <row r="54" spans="2:16" ht="12.75">
      <c r="B54" s="135"/>
      <c r="C54" s="62"/>
      <c r="D54" s="62"/>
      <c r="E54" s="62"/>
      <c r="F54" s="62"/>
      <c r="G54" s="62"/>
      <c r="H54" s="62"/>
      <c r="I54" s="62"/>
      <c r="J54" s="62"/>
      <c r="K54" s="62"/>
      <c r="L54" s="62"/>
      <c r="M54" s="62"/>
      <c r="N54" s="62"/>
      <c r="O54" s="62"/>
      <c r="P54" s="136"/>
    </row>
    <row r="55" spans="2:16" ht="12.75">
      <c r="B55" s="135"/>
      <c r="C55" s="62"/>
      <c r="D55" s="62"/>
      <c r="E55" s="62"/>
      <c r="F55" s="62"/>
      <c r="G55" s="62"/>
      <c r="H55" s="391" t="s">
        <v>167</v>
      </c>
      <c r="I55" s="274"/>
      <c r="J55" s="274"/>
      <c r="K55" s="392"/>
      <c r="L55" s="392"/>
      <c r="M55" s="392"/>
      <c r="N55" s="392"/>
      <c r="O55" s="392"/>
      <c r="P55" s="136"/>
    </row>
    <row r="56" spans="2:16" ht="12.75">
      <c r="B56" s="135"/>
      <c r="C56" s="62"/>
      <c r="D56" s="62"/>
      <c r="E56" s="62"/>
      <c r="F56" s="62"/>
      <c r="G56" s="62"/>
      <c r="H56" s="62"/>
      <c r="I56" s="62"/>
      <c r="J56" s="62"/>
      <c r="K56" s="62"/>
      <c r="L56" s="62"/>
      <c r="M56" s="62"/>
      <c r="N56" s="62"/>
      <c r="O56" s="62"/>
      <c r="P56" s="136"/>
    </row>
    <row r="57" spans="2:16" ht="12.75">
      <c r="B57" s="135"/>
      <c r="C57" s="62"/>
      <c r="D57" s="62"/>
      <c r="E57" s="62"/>
      <c r="F57" s="62"/>
      <c r="G57" s="62"/>
      <c r="H57" s="62"/>
      <c r="I57" s="62"/>
      <c r="J57" s="62"/>
      <c r="K57" s="62"/>
      <c r="L57" s="62"/>
      <c r="M57" s="62"/>
      <c r="N57" s="62"/>
      <c r="O57" s="62"/>
      <c r="P57" s="136"/>
    </row>
    <row r="58" spans="2:16" ht="12.75">
      <c r="B58" s="135"/>
      <c r="C58" s="62"/>
      <c r="D58" s="62"/>
      <c r="E58" s="62"/>
      <c r="F58" s="62"/>
      <c r="G58" s="62"/>
      <c r="H58" s="62"/>
      <c r="I58" s="62"/>
      <c r="J58" s="62"/>
      <c r="K58" s="62"/>
      <c r="L58" s="62"/>
      <c r="M58" s="62"/>
      <c r="N58" s="62"/>
      <c r="O58" s="62"/>
      <c r="P58" s="136"/>
    </row>
    <row r="59" spans="2:16" ht="12.75">
      <c r="B59" s="135"/>
      <c r="C59" s="62"/>
      <c r="D59" s="62"/>
      <c r="E59" s="62"/>
      <c r="F59" s="62"/>
      <c r="G59" s="62"/>
      <c r="H59" s="62"/>
      <c r="I59" s="62"/>
      <c r="J59" s="62"/>
      <c r="K59" s="62"/>
      <c r="L59" s="62"/>
      <c r="M59" s="62"/>
      <c r="N59" s="62"/>
      <c r="O59" s="62"/>
      <c r="P59" s="136"/>
    </row>
    <row r="60" spans="2:16" ht="12.75" customHeight="1">
      <c r="B60" s="135"/>
      <c r="C60" s="62"/>
      <c r="D60" s="62"/>
      <c r="E60" s="151"/>
      <c r="F60" s="348" t="s">
        <v>96</v>
      </c>
      <c r="G60" s="393" t="s">
        <v>49</v>
      </c>
      <c r="H60" s="394"/>
      <c r="I60" s="394"/>
      <c r="J60" s="394"/>
      <c r="K60" s="394"/>
      <c r="L60" s="394"/>
      <c r="M60" s="394"/>
      <c r="N60" s="394"/>
      <c r="O60" s="395"/>
      <c r="P60" s="136"/>
    </row>
    <row r="61" spans="2:16" ht="13.5" thickBot="1">
      <c r="B61" s="135"/>
      <c r="C61" s="62"/>
      <c r="D61" s="28"/>
      <c r="E61" s="151"/>
      <c r="F61" s="349"/>
      <c r="G61" s="169" t="s">
        <v>153</v>
      </c>
      <c r="H61" s="169" t="s">
        <v>154</v>
      </c>
      <c r="I61" s="7" t="s">
        <v>1</v>
      </c>
      <c r="J61" s="7" t="s">
        <v>93</v>
      </c>
      <c r="K61" s="7" t="s">
        <v>118</v>
      </c>
      <c r="L61" s="7" t="s">
        <v>51</v>
      </c>
      <c r="M61" s="169" t="s">
        <v>155</v>
      </c>
      <c r="N61" s="396" t="s">
        <v>121</v>
      </c>
      <c r="O61" s="397"/>
      <c r="P61" s="136"/>
    </row>
    <row r="62" spans="2:16" ht="12.75">
      <c r="B62" s="135"/>
      <c r="C62" s="356" t="s">
        <v>116</v>
      </c>
      <c r="D62" s="313"/>
      <c r="E62" s="152" t="s">
        <v>114</v>
      </c>
      <c r="F62" s="162">
        <f>('#3 Single Tank '!I9)</f>
        <v>0</v>
      </c>
      <c r="G62" s="167"/>
      <c r="H62" s="167"/>
      <c r="I62" s="162">
        <f>(F62+G62+G62+H62)</f>
        <v>0</v>
      </c>
      <c r="J62" s="162">
        <f>(I62/2)</f>
        <v>0</v>
      </c>
      <c r="K62" s="162">
        <f>(J62*J62)</f>
        <v>0</v>
      </c>
      <c r="L62" s="162">
        <f>(K62*3.1416)</f>
        <v>0</v>
      </c>
      <c r="M62" s="170"/>
      <c r="N62" s="173">
        <f>(L62*M62)</f>
        <v>0</v>
      </c>
      <c r="O62" s="174" t="s">
        <v>10</v>
      </c>
      <c r="P62" s="136"/>
    </row>
    <row r="63" spans="2:16" ht="13.5" thickBot="1">
      <c r="B63" s="135"/>
      <c r="C63" s="419"/>
      <c r="D63" s="420"/>
      <c r="E63" s="157" t="s">
        <v>115</v>
      </c>
      <c r="F63" s="163">
        <f>('#3 Single Tank '!J9)</f>
        <v>0</v>
      </c>
      <c r="G63" s="168"/>
      <c r="H63" s="168"/>
      <c r="I63" s="163">
        <f aca="true" t="shared" si="0" ref="I63:I77">(F63+G63+G63+H63)</f>
        <v>0</v>
      </c>
      <c r="J63" s="163">
        <f aca="true" t="shared" si="1" ref="J63:J77">(I63/2)</f>
        <v>0</v>
      </c>
      <c r="K63" s="163">
        <f aca="true" t="shared" si="2" ref="K63:K77">(J63*J63)</f>
        <v>0</v>
      </c>
      <c r="L63" s="163">
        <f aca="true" t="shared" si="3" ref="L63:L77">(K63*3.1416)</f>
        <v>0</v>
      </c>
      <c r="M63" s="171"/>
      <c r="N63" s="175">
        <f aca="true" t="shared" si="4" ref="N63:N77">(L63*M63)</f>
        <v>0</v>
      </c>
      <c r="O63" s="176" t="s">
        <v>119</v>
      </c>
      <c r="P63" s="136"/>
    </row>
    <row r="64" spans="2:16" ht="12.75">
      <c r="B64" s="135"/>
      <c r="C64" s="356" t="s">
        <v>117</v>
      </c>
      <c r="D64" s="313"/>
      <c r="E64" s="152" t="s">
        <v>112</v>
      </c>
      <c r="F64" s="162">
        <f>('#4 Multi Tank '!K8)</f>
        <v>0</v>
      </c>
      <c r="G64" s="167"/>
      <c r="H64" s="167"/>
      <c r="I64" s="162">
        <f t="shared" si="0"/>
        <v>0</v>
      </c>
      <c r="J64" s="162">
        <f t="shared" si="1"/>
        <v>0</v>
      </c>
      <c r="K64" s="162">
        <f t="shared" si="2"/>
        <v>0</v>
      </c>
      <c r="L64" s="162">
        <f t="shared" si="3"/>
        <v>0</v>
      </c>
      <c r="M64" s="167"/>
      <c r="N64" s="172">
        <f t="shared" si="4"/>
        <v>0</v>
      </c>
      <c r="O64" s="172"/>
      <c r="P64" s="136"/>
    </row>
    <row r="65" spans="2:16" ht="12.75">
      <c r="B65" s="135"/>
      <c r="C65" s="385"/>
      <c r="D65" s="386"/>
      <c r="E65" s="157" t="s">
        <v>113</v>
      </c>
      <c r="F65" s="163">
        <f>('#4 Multi Tank '!L8)</f>
        <v>0</v>
      </c>
      <c r="G65" s="168"/>
      <c r="H65" s="168"/>
      <c r="I65" s="163">
        <f t="shared" si="0"/>
        <v>0</v>
      </c>
      <c r="J65" s="163">
        <f t="shared" si="1"/>
        <v>0</v>
      </c>
      <c r="K65" s="163">
        <f t="shared" si="2"/>
        <v>0</v>
      </c>
      <c r="L65" s="163">
        <f t="shared" si="3"/>
        <v>0</v>
      </c>
      <c r="M65" s="168"/>
      <c r="N65" s="163">
        <f t="shared" si="4"/>
        <v>0</v>
      </c>
      <c r="O65" s="163"/>
      <c r="P65" s="136"/>
    </row>
    <row r="66" spans="2:16" ht="12.75">
      <c r="B66" s="135"/>
      <c r="C66" s="158"/>
      <c r="D66" s="69"/>
      <c r="E66" s="153"/>
      <c r="F66" s="164"/>
      <c r="G66" s="165"/>
      <c r="H66" s="165"/>
      <c r="O66" s="165"/>
      <c r="P66" s="136"/>
    </row>
    <row r="67" spans="2:16" ht="12.75" customHeight="1">
      <c r="B67" s="135"/>
      <c r="C67" s="159"/>
      <c r="D67" s="28"/>
      <c r="E67" s="154"/>
      <c r="F67" s="164"/>
      <c r="G67" s="165"/>
      <c r="H67" s="165"/>
      <c r="O67" s="165"/>
      <c r="P67" s="136"/>
    </row>
    <row r="68" spans="2:16" ht="12.75" customHeight="1">
      <c r="B68" s="135"/>
      <c r="C68" s="356" t="s">
        <v>99</v>
      </c>
      <c r="D68" s="387"/>
      <c r="E68" s="155" t="s">
        <v>104</v>
      </c>
      <c r="F68" s="162">
        <f>('#4 Multi Tank '!K11)</f>
        <v>0</v>
      </c>
      <c r="G68" s="167"/>
      <c r="H68" s="167"/>
      <c r="I68" s="162">
        <f t="shared" si="0"/>
        <v>0</v>
      </c>
      <c r="J68" s="162">
        <f t="shared" si="1"/>
        <v>0</v>
      </c>
      <c r="K68" s="162">
        <f t="shared" si="2"/>
        <v>0</v>
      </c>
      <c r="L68" s="162">
        <f t="shared" si="3"/>
        <v>0</v>
      </c>
      <c r="M68" s="167"/>
      <c r="N68" s="162">
        <f t="shared" si="4"/>
        <v>0</v>
      </c>
      <c r="O68" s="162"/>
      <c r="P68" s="136"/>
    </row>
    <row r="69" spans="2:16" ht="12.75">
      <c r="B69" s="135"/>
      <c r="C69" s="298"/>
      <c r="D69" s="353"/>
      <c r="E69" s="156" t="s">
        <v>105</v>
      </c>
      <c r="F69" s="163">
        <f>('#4 Multi Tank '!L11)</f>
        <v>0</v>
      </c>
      <c r="G69" s="167"/>
      <c r="H69" s="167"/>
      <c r="I69" s="163">
        <f t="shared" si="0"/>
        <v>0</v>
      </c>
      <c r="J69" s="163">
        <f t="shared" si="1"/>
        <v>0</v>
      </c>
      <c r="K69" s="163">
        <f t="shared" si="2"/>
        <v>0</v>
      </c>
      <c r="L69" s="163">
        <f t="shared" si="3"/>
        <v>0</v>
      </c>
      <c r="M69" s="167"/>
      <c r="N69" s="163">
        <f t="shared" si="4"/>
        <v>0</v>
      </c>
      <c r="O69" s="163"/>
      <c r="P69" s="136"/>
    </row>
    <row r="70" spans="2:16" ht="12.75">
      <c r="B70" s="135"/>
      <c r="C70" s="298"/>
      <c r="D70" s="353"/>
      <c r="E70" s="155" t="s">
        <v>106</v>
      </c>
      <c r="F70" s="162">
        <f>('#4 Multi Tank '!K12)</f>
        <v>0</v>
      </c>
      <c r="G70" s="167"/>
      <c r="H70" s="167"/>
      <c r="I70" s="162">
        <f t="shared" si="0"/>
        <v>0</v>
      </c>
      <c r="J70" s="162">
        <f t="shared" si="1"/>
        <v>0</v>
      </c>
      <c r="K70" s="162">
        <f t="shared" si="2"/>
        <v>0</v>
      </c>
      <c r="L70" s="162">
        <f t="shared" si="3"/>
        <v>0</v>
      </c>
      <c r="M70" s="167"/>
      <c r="N70" s="162">
        <f t="shared" si="4"/>
        <v>0</v>
      </c>
      <c r="O70" s="162"/>
      <c r="P70" s="136"/>
    </row>
    <row r="71" spans="2:16" ht="12.75">
      <c r="B71" s="135"/>
      <c r="C71" s="298"/>
      <c r="D71" s="353"/>
      <c r="E71" s="156" t="s">
        <v>107</v>
      </c>
      <c r="F71" s="163">
        <f>('#4 Multi Tank '!L12)</f>
        <v>0</v>
      </c>
      <c r="G71" s="167"/>
      <c r="H71" s="167"/>
      <c r="I71" s="163">
        <f t="shared" si="0"/>
        <v>0</v>
      </c>
      <c r="J71" s="163">
        <f t="shared" si="1"/>
        <v>0</v>
      </c>
      <c r="K71" s="163">
        <f t="shared" si="2"/>
        <v>0</v>
      </c>
      <c r="L71" s="163">
        <f t="shared" si="3"/>
        <v>0</v>
      </c>
      <c r="M71" s="167"/>
      <c r="N71" s="163">
        <f t="shared" si="4"/>
        <v>0</v>
      </c>
      <c r="O71" s="163"/>
      <c r="P71" s="136"/>
    </row>
    <row r="72" spans="2:16" ht="12.75">
      <c r="B72" s="135"/>
      <c r="C72" s="298"/>
      <c r="D72" s="353"/>
      <c r="E72" s="155" t="s">
        <v>108</v>
      </c>
      <c r="F72" s="162">
        <f>('#4 Multi Tank '!K13)</f>
        <v>0</v>
      </c>
      <c r="G72" s="167"/>
      <c r="H72" s="167"/>
      <c r="I72" s="162">
        <f t="shared" si="0"/>
        <v>0</v>
      </c>
      <c r="J72" s="162">
        <f t="shared" si="1"/>
        <v>0</v>
      </c>
      <c r="K72" s="162">
        <f t="shared" si="2"/>
        <v>0</v>
      </c>
      <c r="L72" s="162">
        <f t="shared" si="3"/>
        <v>0</v>
      </c>
      <c r="M72" s="167"/>
      <c r="N72" s="162">
        <f t="shared" si="4"/>
        <v>0</v>
      </c>
      <c r="O72" s="162"/>
      <c r="P72" s="136"/>
    </row>
    <row r="73" spans="2:16" ht="12.75">
      <c r="B73" s="135"/>
      <c r="C73" s="298"/>
      <c r="D73" s="353"/>
      <c r="E73" s="156" t="s">
        <v>109</v>
      </c>
      <c r="F73" s="163">
        <f>('#4 Multi Tank '!L13)</f>
        <v>0</v>
      </c>
      <c r="G73" s="167"/>
      <c r="H73" s="167"/>
      <c r="I73" s="163">
        <f t="shared" si="0"/>
        <v>0</v>
      </c>
      <c r="J73" s="163">
        <f t="shared" si="1"/>
        <v>0</v>
      </c>
      <c r="K73" s="163">
        <f t="shared" si="2"/>
        <v>0</v>
      </c>
      <c r="L73" s="163">
        <f t="shared" si="3"/>
        <v>0</v>
      </c>
      <c r="M73" s="167"/>
      <c r="N73" s="163">
        <f t="shared" si="4"/>
        <v>0</v>
      </c>
      <c r="O73" s="163"/>
      <c r="P73" s="136"/>
    </row>
    <row r="74" spans="2:16" ht="12.75">
      <c r="B74" s="135"/>
      <c r="C74" s="298"/>
      <c r="D74" s="353"/>
      <c r="E74" s="155" t="s">
        <v>110</v>
      </c>
      <c r="F74" s="162">
        <f>('#4 Multi Tank '!K14)</f>
        <v>0</v>
      </c>
      <c r="G74" s="167"/>
      <c r="H74" s="167"/>
      <c r="I74" s="162">
        <f t="shared" si="0"/>
        <v>0</v>
      </c>
      <c r="J74" s="162">
        <f t="shared" si="1"/>
        <v>0</v>
      </c>
      <c r="K74" s="162">
        <f t="shared" si="2"/>
        <v>0</v>
      </c>
      <c r="L74" s="162">
        <f t="shared" si="3"/>
        <v>0</v>
      </c>
      <c r="M74" s="167"/>
      <c r="N74" s="162">
        <f t="shared" si="4"/>
        <v>0</v>
      </c>
      <c r="O74" s="162"/>
      <c r="P74" s="136"/>
    </row>
    <row r="75" spans="2:16" ht="12.75">
      <c r="B75" s="135"/>
      <c r="C75" s="298"/>
      <c r="D75" s="353"/>
      <c r="E75" s="156" t="s">
        <v>111</v>
      </c>
      <c r="F75" s="163">
        <f>('#4 Multi Tank '!L14)</f>
        <v>0</v>
      </c>
      <c r="G75" s="167"/>
      <c r="H75" s="167"/>
      <c r="I75" s="163">
        <f t="shared" si="0"/>
        <v>0</v>
      </c>
      <c r="J75" s="163">
        <f t="shared" si="1"/>
        <v>0</v>
      </c>
      <c r="K75" s="163">
        <f t="shared" si="2"/>
        <v>0</v>
      </c>
      <c r="L75" s="163">
        <f t="shared" si="3"/>
        <v>0</v>
      </c>
      <c r="M75" s="167"/>
      <c r="N75" s="163">
        <f t="shared" si="4"/>
        <v>0</v>
      </c>
      <c r="O75" s="163"/>
      <c r="P75" s="136"/>
    </row>
    <row r="76" spans="2:16" ht="12.75">
      <c r="B76" s="135"/>
      <c r="C76" s="298"/>
      <c r="D76" s="353"/>
      <c r="E76" s="155" t="s">
        <v>103</v>
      </c>
      <c r="F76" s="162">
        <f>('#4 Multi Tank '!K15)</f>
        <v>0</v>
      </c>
      <c r="G76" s="167"/>
      <c r="H76" s="167"/>
      <c r="I76" s="162">
        <f t="shared" si="0"/>
        <v>0</v>
      </c>
      <c r="J76" s="162">
        <f t="shared" si="1"/>
        <v>0</v>
      </c>
      <c r="K76" s="162">
        <f t="shared" si="2"/>
        <v>0</v>
      </c>
      <c r="L76" s="162">
        <f t="shared" si="3"/>
        <v>0</v>
      </c>
      <c r="M76" s="167"/>
      <c r="N76" s="162">
        <f t="shared" si="4"/>
        <v>0</v>
      </c>
      <c r="O76" s="162"/>
      <c r="P76" s="136"/>
    </row>
    <row r="77" spans="2:16" ht="12.75">
      <c r="B77" s="135"/>
      <c r="C77" s="388"/>
      <c r="D77" s="389"/>
      <c r="E77" s="156" t="s">
        <v>102</v>
      </c>
      <c r="F77" s="163">
        <f>('#4 Multi Tank '!L15)</f>
        <v>0</v>
      </c>
      <c r="G77" s="167"/>
      <c r="H77" s="167"/>
      <c r="I77" s="163">
        <f t="shared" si="0"/>
        <v>0</v>
      </c>
      <c r="J77" s="163">
        <f t="shared" si="1"/>
        <v>0</v>
      </c>
      <c r="K77" s="163">
        <f t="shared" si="2"/>
        <v>0</v>
      </c>
      <c r="L77" s="163">
        <f t="shared" si="3"/>
        <v>0</v>
      </c>
      <c r="M77" s="167"/>
      <c r="N77" s="163">
        <f t="shared" si="4"/>
        <v>0</v>
      </c>
      <c r="O77" s="163"/>
      <c r="P77" s="136"/>
    </row>
    <row r="78" spans="2:16" ht="13.5" thickBot="1">
      <c r="B78" s="135"/>
      <c r="C78" s="62"/>
      <c r="D78" s="62"/>
      <c r="E78" s="62"/>
      <c r="F78" s="62"/>
      <c r="G78" s="62"/>
      <c r="H78" s="62"/>
      <c r="I78" s="62"/>
      <c r="J78" s="62"/>
      <c r="K78" s="62"/>
      <c r="L78" s="62"/>
      <c r="M78" s="62"/>
      <c r="N78" s="62"/>
      <c r="O78" s="62"/>
      <c r="P78" s="136"/>
    </row>
    <row r="79" spans="2:16" ht="13.5" thickBot="1">
      <c r="B79" s="135"/>
      <c r="C79" s="62"/>
      <c r="D79" s="62"/>
      <c r="E79" s="62"/>
      <c r="F79" s="62"/>
      <c r="G79" s="62"/>
      <c r="H79" s="62"/>
      <c r="I79" s="62"/>
      <c r="J79" s="62"/>
      <c r="K79" s="364" t="s">
        <v>120</v>
      </c>
      <c r="L79" s="365"/>
      <c r="M79" s="366"/>
      <c r="N79" s="177">
        <f>(N64+N68+N70+N72+N74+N76)</f>
        <v>0</v>
      </c>
      <c r="O79" s="178" t="s">
        <v>10</v>
      </c>
      <c r="P79" s="136"/>
    </row>
    <row r="80" spans="2:16" ht="13.5" thickBot="1">
      <c r="B80" s="140"/>
      <c r="C80" s="141"/>
      <c r="D80" s="141"/>
      <c r="E80" s="141"/>
      <c r="F80" s="141"/>
      <c r="G80" s="141"/>
      <c r="H80" s="141"/>
      <c r="I80" s="141"/>
      <c r="J80" s="141"/>
      <c r="K80" s="367"/>
      <c r="L80" s="368"/>
      <c r="M80" s="369"/>
      <c r="N80" s="179">
        <f>(N65+N69+N71+N73+N75+N77)</f>
        <v>0</v>
      </c>
      <c r="O80" s="180" t="s">
        <v>119</v>
      </c>
      <c r="P80" s="142"/>
    </row>
  </sheetData>
  <sheetProtection password="CCA0" sheet="1"/>
  <mergeCells count="31">
    <mergeCell ref="E6:J6"/>
    <mergeCell ref="H12:I12"/>
    <mergeCell ref="E10:F10"/>
    <mergeCell ref="L23:N24"/>
    <mergeCell ref="L19:M20"/>
    <mergeCell ref="C62:D63"/>
    <mergeCell ref="L8:N13"/>
    <mergeCell ref="C64:D65"/>
    <mergeCell ref="C68:D77"/>
    <mergeCell ref="H52:I52"/>
    <mergeCell ref="H55:O55"/>
    <mergeCell ref="L6:P7"/>
    <mergeCell ref="F60:F61"/>
    <mergeCell ref="G60:O60"/>
    <mergeCell ref="N61:O61"/>
    <mergeCell ref="C43:G45"/>
    <mergeCell ref="E11:F11"/>
    <mergeCell ref="K79:M80"/>
    <mergeCell ref="M34:N34"/>
    <mergeCell ref="O34:P34"/>
    <mergeCell ref="F22:H22"/>
    <mergeCell ref="I28:J29"/>
    <mergeCell ref="L29:N29"/>
    <mergeCell ref="I43:J43"/>
    <mergeCell ref="L43:P44"/>
    <mergeCell ref="O8:P8"/>
    <mergeCell ref="E24:F24"/>
    <mergeCell ref="L15:N16"/>
    <mergeCell ref="L18:N18"/>
    <mergeCell ref="O9:P9"/>
    <mergeCell ref="H9:I9"/>
  </mergeCells>
  <printOptions horizontalCentered="1"/>
  <pageMargins left="0.7" right="0.7" top="0.75" bottom="0.75" header="0.3" footer="0.3"/>
  <pageSetup firstPageNumber="1" useFirstPageNumber="1" fitToHeight="1" fitToWidth="1" horizontalDpi="600" verticalDpi="600" orientation="portrait" scale="66" r:id="rId2"/>
  <headerFooter>
    <oddFooter>&amp;L&amp;"Arial,Bold"&amp;D&amp;R&amp;"Arial,Bold"&amp;A</oddFooter>
  </headerFooter>
  <rowBreaks count="1" manualBreakCount="1">
    <brk id="41" min="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Pegues</dc:creator>
  <cp:keywords/>
  <dc:description/>
  <cp:lastModifiedBy>Kevin Pegues</cp:lastModifiedBy>
  <cp:lastPrinted>2017-05-02T21:25:54Z</cp:lastPrinted>
  <dcterms:created xsi:type="dcterms:W3CDTF">1996-10-14T23:33:28Z</dcterms:created>
  <dcterms:modified xsi:type="dcterms:W3CDTF">2017-05-02T21:33:18Z</dcterms:modified>
  <cp:category/>
  <cp:version/>
  <cp:contentType/>
  <cp:contentStatus/>
</cp:coreProperties>
</file>